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57F74060-644C-421A-9CA7-549913EA73D0}" xr6:coauthVersionLast="46" xr6:coauthVersionMax="47" xr10:uidLastSave="{00000000-0000-0000-0000-000000000000}"/>
  <bookViews>
    <workbookView xWindow="-120" yWindow="-120" windowWidth="29040" windowHeight="15840" tabRatio="886" xr2:uid="{00000000-000D-0000-FFFF-FFFF00000000}"/>
  </bookViews>
  <sheets>
    <sheet name="прогнозные сведения" sheetId="13" r:id="rId1"/>
    <sheet name="Приложение 1 (город)" sheetId="29" r:id="rId2"/>
    <sheet name="Приложение 1 (не город)" sheetId="30" r:id="rId3"/>
    <sheet name="Приложение 5 (город)" sheetId="31" r:id="rId4"/>
    <sheet name="Приложение 5 (не город)" sheetId="32" r:id="rId5"/>
    <sheet name="Прил 2" sheetId="33" r:id="rId6"/>
    <sheet name="Прил 3" sheetId="34" r:id="rId7"/>
    <sheet name="Прил 4" sheetId="35" r:id="rId8"/>
    <sheet name="Прил 5" sheetId="36" r:id="rId9"/>
    <sheet name="С1" sheetId="28" r:id="rId10"/>
    <sheet name="Расчет факт.расходов по С1" sheetId="27" r:id="rId11"/>
  </sheets>
  <definedNames>
    <definedName name="_xlnm._FilterDatabase" localSheetId="1" hidden="1">'Приложение 1 (город)'!$A$9:$W$9</definedName>
    <definedName name="sub_6001" localSheetId="5">'Прил 2'!$A$10</definedName>
    <definedName name="sub_6002" localSheetId="5">'Прил 2'!$A$11</definedName>
    <definedName name="sub_6003" localSheetId="5">'Прил 2'!$A$12</definedName>
    <definedName name="sub_7001" localSheetId="6">'Прил 3'!$A$2</definedName>
    <definedName name="sub_7002" localSheetId="6">'Прил 3'!$A$6</definedName>
    <definedName name="sub_8001" localSheetId="7">'Прил 4'!$A$5</definedName>
    <definedName name="sub_8002" localSheetId="7">'Прил 4'!#REF!</definedName>
    <definedName name="sub_8003" localSheetId="7">'Прил 4'!$A$11</definedName>
    <definedName name="sub_8004" localSheetId="7">'Прил 4'!$A$14</definedName>
    <definedName name="sub_8005" localSheetId="7">'Прил 4'!$A$17</definedName>
    <definedName name="sub_8006" localSheetId="7">'Прил 4'!$A$20</definedName>
    <definedName name="sub_881" localSheetId="7">'Прил 4'!$A$31</definedName>
    <definedName name="sub_882" localSheetId="7">'Прил 4'!$A$32</definedName>
    <definedName name="sub_9001" localSheetId="8">'Прил 5'!$A$12</definedName>
    <definedName name="sub_9002" localSheetId="8">'Прил 5'!$A$15</definedName>
    <definedName name="sub_9003" localSheetId="8">'Прил 5'!$A$18</definedName>
    <definedName name="sub_9004" localSheetId="8">'Прил 5'!$A$21</definedName>
    <definedName name="sub_9005" localSheetId="8">'Прил 5'!$A$24</definedName>
    <definedName name="sub_9006" localSheetId="8">'Прил 5'!$A$27</definedName>
    <definedName name="sub_991" localSheetId="8">'Прил 5'!$A$29</definedName>
    <definedName name="sub_992" localSheetId="8">'Прил 5'!$A$31</definedName>
    <definedName name="_xlnm.Print_Area" localSheetId="6">'Прил 3'!$A$1:$E$19</definedName>
    <definedName name="_xlnm.Print_Area" localSheetId="7">'Прил 4'!$A$1:$K$33</definedName>
    <definedName name="_xlnm.Print_Area" localSheetId="8">'Прил 5'!$A$1:$H$41</definedName>
    <definedName name="_xlnm.Print_Area" localSheetId="0">'прогнозные сведения'!$A$1:$H$30</definedName>
    <definedName name="_xlnm.Print_Area" localSheetId="10">'Расчет факт.расходов по С1'!$A$1:$K$38</definedName>
    <definedName name="_xlnm.Print_Area" localSheetId="9">С1!$A$1:$N$30</definedName>
  </definedNames>
  <calcPr calcId="191029"/>
</workbook>
</file>

<file path=xl/calcChain.xml><?xml version="1.0" encoding="utf-8"?>
<calcChain xmlns="http://schemas.openxmlformats.org/spreadsheetml/2006/main">
  <c r="J127" i="29" l="1"/>
  <c r="J126" i="29"/>
  <c r="J12" i="29" l="1"/>
  <c r="J11" i="29"/>
  <c r="E18" i="34"/>
  <c r="D13" i="34"/>
  <c r="C13" i="34"/>
  <c r="N20" i="28"/>
  <c r="N21" i="28"/>
  <c r="N18" i="28"/>
  <c r="E19" i="28"/>
  <c r="N19" i="28" s="1"/>
  <c r="C16" i="34" l="1"/>
  <c r="C12" i="34"/>
  <c r="E13" i="34"/>
  <c r="E12" i="34" s="1"/>
  <c r="E17" i="34"/>
  <c r="E16" i="34" s="1"/>
  <c r="D17" i="34"/>
  <c r="D14" i="34"/>
  <c r="D12" i="34" s="1"/>
  <c r="D18" i="34"/>
  <c r="D11" i="33"/>
  <c r="G18" i="36"/>
  <c r="D16" i="34" l="1"/>
  <c r="D12" i="33"/>
  <c r="D10" i="33"/>
  <c r="B17" i="28" l="1"/>
  <c r="C17" i="28" s="1"/>
  <c r="D17" i="28" s="1"/>
  <c r="E17" i="28" s="1"/>
  <c r="F17" i="28" s="1"/>
  <c r="G17" i="28" s="1"/>
  <c r="H17" i="28" s="1"/>
  <c r="I17" i="28" s="1"/>
  <c r="J17" i="28" s="1"/>
  <c r="K17" i="28" s="1"/>
  <c r="L17" i="28" s="1"/>
  <c r="M17" i="28" s="1"/>
  <c r="N17" i="28" s="1"/>
  <c r="B10" i="27"/>
  <c r="C10" i="27" s="1"/>
  <c r="D10" i="27" s="1"/>
  <c r="E10" i="27" s="1"/>
  <c r="F10" i="27" s="1"/>
  <c r="G10" i="27" s="1"/>
  <c r="H10" i="27" s="1"/>
  <c r="I10" i="27" s="1"/>
  <c r="J10" i="27" s="1"/>
  <c r="K10" i="27" s="1"/>
  <c r="E15" i="13" l="1"/>
</calcChain>
</file>

<file path=xl/sharedStrings.xml><?xml version="1.0" encoding="utf-8"?>
<sst xmlns="http://schemas.openxmlformats.org/spreadsheetml/2006/main" count="1283" uniqueCount="342">
  <si>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</si>
  <si>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</si>
  <si>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</si>
  <si>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</si>
  <si>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</si>
  <si>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</si>
  <si>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</si>
  <si>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</si>
  <si>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</si>
  <si>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</si>
  <si>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</si>
  <si>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</si>
  <si>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</si>
  <si>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</si>
  <si>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</si>
  <si>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</si>
  <si>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</si>
  <si>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</si>
  <si>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</si>
  <si>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</si>
  <si>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</si>
  <si>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</si>
  <si>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</si>
  <si>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</si>
  <si>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</si>
  <si>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5.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</si>
  <si>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</si>
  <si>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</si>
  <si>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</si>
  <si>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</si>
  <si>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</si>
  <si>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</si>
  <si>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</si>
  <si>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</si>
  <si>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</si>
  <si>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</si>
  <si>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</si>
  <si>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</si>
  <si>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</si>
  <si>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</si>
  <si>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</si>
  <si>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</si>
  <si>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</si>
  <si>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</si>
  <si>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</si>
  <si>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</si>
  <si>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</si>
  <si>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</si>
  <si>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</si>
  <si>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</si>
  <si>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</si>
  <si>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</si>
  <si>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</si>
  <si>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</si>
  <si>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</si>
  <si>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</si>
  <si>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</si>
  <si>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</si>
  <si>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</si>
  <si>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</si>
  <si>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</si>
  <si>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</si>
  <si>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</si>
  <si>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</si>
  <si>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</si>
  <si>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</si>
  <si>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</si>
  <si>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 xml:space="preserve">Общество с ограниченной ответственностью "Продвижение"     </t>
  </si>
  <si>
    <t>Общество с ограниченной ответственностью "Продвижение"</t>
  </si>
  <si>
    <t>ООО "Продвижение"</t>
  </si>
  <si>
    <t>info@prodvizhenie174.ru</t>
  </si>
  <si>
    <t>8 (351) 724 18 35</t>
  </si>
  <si>
    <t>(название организации)</t>
  </si>
  <si>
    <t>(для территорий городских населенных пунктов)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</si>
  <si>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</si>
  <si>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</si>
  <si>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</si>
  <si>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</si>
  <si>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</si>
  <si>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</si>
  <si>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</si>
  <si>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</si>
  <si>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</si>
  <si>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</si>
  <si>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</si>
  <si>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</si>
  <si>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</si>
  <si>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</si>
  <si>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</si>
  <si>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</si>
  <si>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</si>
  <si>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</si>
  <si>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</si>
  <si>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</si>
  <si>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</si>
  <si>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</si>
  <si>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</si>
  <si>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</si>
  <si>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</si>
  <si>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</si>
  <si>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</si>
  <si>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</si>
  <si>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</si>
  <si>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</si>
  <si>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</si>
  <si>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</si>
  <si>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</si>
  <si>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</si>
  <si>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</si>
  <si>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</si>
  <si>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</si>
  <si>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</si>
  <si>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</si>
  <si>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</si>
  <si>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</si>
  <si>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</si>
  <si>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</si>
  <si>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</si>
  <si>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</si>
  <si>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</si>
  <si>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</si>
  <si>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</si>
  <si>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</si>
  <si>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</si>
  <si>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</si>
  <si>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</si>
  <si>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</si>
  <si>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</si>
  <si>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</si>
  <si>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</si>
  <si>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</si>
  <si>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</si>
  <si>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</si>
  <si>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</si>
  <si>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</si>
  <si>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</si>
  <si>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</si>
  <si>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</si>
  <si>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</si>
  <si>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</si>
  <si>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</si>
  <si>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</si>
  <si>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</si>
  <si>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</si>
  <si>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</si>
  <si>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</si>
  <si>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</si>
  <si>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</si>
  <si>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</si>
  <si>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</si>
  <si>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</si>
  <si>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</si>
  <si>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</si>
  <si>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</si>
  <si>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</si>
  <si>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</si>
  <si>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</si>
  <si>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</si>
  <si>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</si>
  <si>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</si>
  <si>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</si>
  <si>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</si>
  <si>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</si>
  <si>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</si>
  <si>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</si>
  <si>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</si>
  <si>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</si>
  <si>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</si>
  <si>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</si>
  <si>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</si>
  <si>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</si>
  <si>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</si>
  <si>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</si>
  <si>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</si>
  <si>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</si>
  <si>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</si>
  <si>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</si>
  <si>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</si>
  <si>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</si>
  <si>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</si>
  <si>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</si>
  <si>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</si>
  <si>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</si>
  <si>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</si>
  <si>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</si>
  <si>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</si>
  <si>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</si>
  <si>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</si>
  <si>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</si>
  <si>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</si>
  <si>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</si>
  <si>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</si>
  <si>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</si>
  <si>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</si>
  <si>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</si>
  <si>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</si>
  <si>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</si>
  <si>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</si>
  <si>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</si>
  <si>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</si>
  <si>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</si>
  <si>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</si>
  <si>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</si>
  <si>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</si>
  <si>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</si>
  <si>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</si>
  <si>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</si>
  <si>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</si>
  <si>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</si>
  <si>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</si>
  <si>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</si>
  <si>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</si>
  <si>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</si>
  <si>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</si>
  <si>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</si>
  <si>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</si>
  <si>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</si>
  <si>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</si>
  <si>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</si>
  <si>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</si>
  <si>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</si>
  <si>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</si>
  <si>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</si>
  <si>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</si>
  <si>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</si>
  <si>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</si>
  <si>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</si>
  <si>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</si>
  <si>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Руководитель сетевой организации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</si>
  <si>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</si>
  <si>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</si>
  <si>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</si>
  <si>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</si>
  <si>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(для территорий, не относящихся к территориям городских населенных пунктов)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</si>
  <si>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</si>
  <si>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</si>
  <si>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</si>
  <si>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</si>
  <si>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Информация для расчета стандартизированной тарифной ставки С1</t>
  </si>
  <si>
    <t>Расходы по каждому мероприятию (руб.)</t>
  </si>
  <si>
    <t>Количество технологических присоединений (шт.)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</si>
  <si>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</si>
  <si>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</si>
  <si>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</si>
  <si>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</si>
  <si>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</si>
  <si>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</si>
  <si>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</si>
  <si>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</si>
  <si>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</si>
  <si>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</si>
  <si>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</si>
  <si>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</si>
  <si>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</si>
  <si>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</si>
  <si>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</si>
  <si>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</si>
  <si>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</si>
  <si>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</si>
  <si>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</si>
  <si>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</si>
  <si>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</si>
  <si>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</si>
  <si>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</si>
  <si>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</si>
  <si>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</si>
  <si>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</si>
  <si>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</si>
  <si>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</si>
  <si>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</si>
  <si>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</si>
  <si>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</si>
  <si>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</si>
  <si>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</si>
  <si>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</si>
  <si>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>Приложение N 2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</si>
  <si>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</si>
  <si>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</si>
  <si>
    <t>Приложение N 4</t>
  </si>
  <si>
    <t xml:space="preserve">ИНФОРМАЦИЯ
об осуществлении технологического присоединения
по договорам, заключенным за текущий год
</t>
  </si>
  <si>
    <t>Приложение N 5</t>
  </si>
  <si>
    <t>2019 г.</t>
  </si>
  <si>
    <t>454108, г. Челябинск, ул. Барбюса, д. 2, оф. 304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</si>
  <si>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</si>
  <si>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</si>
  <si>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</si>
  <si>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</si>
  <si>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</si>
  <si>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</si>
  <si>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</si>
  <si>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</si>
  <si>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</si>
  <si>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</si>
  <si>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</si>
  <si>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</si>
  <si>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</si>
  <si>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</si>
  <si>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Директор ООО "Продвижение"</t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</si>
  <si>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</si>
  <si>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</si>
  <si>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</si>
  <si>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</si>
  <si>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</si>
  <si>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</si>
  <si>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</si>
  <si>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Смекалин Андрей Геннадьевич</t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</si>
  <si>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</si>
  <si>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</si>
  <si>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С 1.2.1. 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</si>
  <si>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</si>
  <si>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2020 г.</t>
  </si>
  <si>
    <t xml:space="preserve"> работы и услуги производственного характера</t>
  </si>
  <si>
    <t>подпись</t>
  </si>
  <si>
    <t>ФИО</t>
  </si>
  <si>
    <t>Расходы на одно присоединение 
(руб. на одно ТП)</t>
  </si>
  <si>
    <t>Проверка сетевой организацией выполнения технических условий Заявителем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</si>
  <si>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</si>
  <si>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</si>
  <si>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</si>
  <si>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А.Г. Смекалин</t>
  </si>
  <si>
    <t>Смекалин А.Г.</t>
  </si>
  <si>
    <t>за 2019 - 2021 гг.</t>
  </si>
  <si>
    <t>2021 г.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</si>
  <si>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2019-2021 гг. (выполняется отдельно по мероприятиям, предусмотренным подпунктами "а" и "в" пункта 16 Методических указаний)</t>
  </si>
  <si>
    <t xml:space="preserve">ИНФОРМАЦИЯ
о поданных заявках на технологическое присоединение
за 2021 год
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</si>
  <si>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электро_2023», «Наименование ТСО_Выпадающие по ТП_электро_2023г.».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</si>
  <si>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</t>
  </si>
  <si>
    <t>200/150</t>
  </si>
  <si>
    <t>300/150</t>
  </si>
  <si>
    <t>20/15</t>
  </si>
  <si>
    <t>160/150</t>
  </si>
  <si>
    <t>3/1,5</t>
  </si>
  <si>
    <t>200/120</t>
  </si>
  <si>
    <t>160/120</t>
  </si>
  <si>
    <t>ВЛ</t>
  </si>
  <si>
    <t>город</t>
  </si>
  <si>
    <t>не город</t>
  </si>
  <si>
    <t>Приложение № 1 
к Методическим указаниям по определению размера платы 
за технологическое присоединение к электрическим сетям
от 30.06.2022  № 490/22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</si>
  <si>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 коммерческого учета электрической энергии (мощности) </t>
  </si>
  <si>
    <r>
      <t xml:space="preserve">Приложение N 2 к Методическим указаниям
по определению размера платы за технологическое
присоединение к электрическим сетям
</t>
    </r>
    <r>
      <rPr>
        <b/>
        <sz val="11"/>
        <color theme="1"/>
        <rFont val="Times New Roman"/>
        <family val="1"/>
        <charset val="204"/>
      </rPr>
      <t>от 30.06.2022  № 490/22</t>
    </r>
    <r>
      <rPr>
        <sz val="11"/>
        <color theme="1"/>
        <rFont val="Times New Roman"/>
        <family val="1"/>
        <charset val="204"/>
      </rPr>
      <t xml:space="preserve">
</t>
    </r>
  </si>
  <si>
    <t>Приложение N 3 к Методическим указаниям
по определению размера платы за технологическое
присоединение к электрическим сетям от 30.06.2022  № 490/22</t>
  </si>
  <si>
    <t>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</si>
</sst>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"/>
    <numFmt numFmtId="166" formatCode="#,##0_ ;\-#,##0\ "/>
    <numFmt numFmtId="167" formatCode="0.000"/>
    <numFmt numFmtId="168" formatCode="_-* #,##0.000\ _₽_-;\-* #,##0.000\ _₽_-;_-* &quot;-&quot;???\ _₽_-;_-@_-"/>
    <numFmt numFmtId="169" formatCode="_-* #,##0.000\ _₽_-;\-* #,##0.0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</cellStyleXfs>
  <cellXfs count="23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3" fillId="0" borderId="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164" fontId="7" fillId="0" borderId="0" xfId="0" applyNumberFormat="1" applyFont="1"/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164" fontId="7" fillId="0" borderId="0" xfId="4" applyNumberFormat="1" applyFont="1"/>
    <xf numFmtId="164" fontId="6" fillId="0" borderId="0" xfId="4" applyNumberFormat="1"/>
    <xf numFmtId="166" fontId="7" fillId="0" borderId="2" xfId="4" applyNumberFormat="1" applyFont="1" applyBorder="1" applyAlignment="1">
      <alignment horizontal="center" vertical="center"/>
    </xf>
    <xf numFmtId="0" fontId="7" fillId="0" borderId="0" xfId="4" applyFont="1"/>
    <xf numFmtId="164" fontId="10" fillId="0" borderId="4" xfId="4" applyNumberFormat="1" applyFont="1" applyBorder="1" applyAlignment="1">
      <alignment horizontal="center" wrapText="1"/>
    </xf>
    <xf numFmtId="164" fontId="10" fillId="0" borderId="4" xfId="4" applyNumberFormat="1" applyFont="1" applyBorder="1" applyAlignment="1">
      <alignment horizontal="center"/>
    </xf>
    <xf numFmtId="49" fontId="7" fillId="0" borderId="2" xfId="4" applyNumberFormat="1" applyFont="1" applyBorder="1" applyAlignment="1">
      <alignment horizontal="center" vertical="center"/>
    </xf>
    <xf numFmtId="164" fontId="10" fillId="0" borderId="2" xfId="4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4" fontId="3" fillId="0" borderId="2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0" fontId="0" fillId="0" borderId="0" xfId="0" applyAlignment="1"/>
    <xf numFmtId="3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0" fontId="6" fillId="0" borderId="10" xfId="4" applyBorder="1" applyAlignment="1">
      <alignment horizontal="center" vertical="center"/>
    </xf>
    <xf numFmtId="0" fontId="7" fillId="0" borderId="0" xfId="3" applyBorder="1">
      <alignment horizontal="center" vertical="center" wrapText="1"/>
    </xf>
    <xf numFmtId="0" fontId="7" fillId="0" borderId="0" xfId="3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4" xfId="3" applyFont="1" applyFill="1" applyBorder="1" applyAlignment="1">
      <alignment horizontal="left" vertical="center" wrapText="1"/>
    </xf>
    <xf numFmtId="0" fontId="0" fillId="2" borderId="4" xfId="0" applyFill="1" applyBorder="1"/>
    <xf numFmtId="49" fontId="7" fillId="0" borderId="0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0" fillId="0" borderId="0" xfId="0" applyBorder="1"/>
    <xf numFmtId="0" fontId="3" fillId="5" borderId="1" xfId="0" applyFont="1" applyFill="1" applyBorder="1" applyAlignment="1">
      <alignment horizontal="center"/>
    </xf>
    <xf numFmtId="49" fontId="14" fillId="0" borderId="0" xfId="4" applyNumberFormat="1" applyFont="1" applyAlignment="1">
      <alignment horizontal="center" wrapText="1"/>
    </xf>
    <xf numFmtId="0" fontId="15" fillId="0" borderId="0" xfId="4" applyFont="1"/>
    <xf numFmtId="164" fontId="10" fillId="0" borderId="2" xfId="4" applyNumberFormat="1" applyFont="1" applyBorder="1" applyAlignment="1">
      <alignment horizontal="center" wrapText="1"/>
    </xf>
    <xf numFmtId="164" fontId="10" fillId="0" borderId="2" xfId="4" applyNumberFormat="1" applyFont="1" applyBorder="1" applyAlignment="1">
      <alignment horizontal="center" vertical="center" wrapText="1"/>
    </xf>
    <xf numFmtId="168" fontId="7" fillId="0" borderId="0" xfId="4" applyNumberFormat="1" applyFont="1"/>
    <xf numFmtId="0" fontId="7" fillId="0" borderId="0" xfId="4" applyFont="1" applyAlignment="1">
      <alignment vertical="center"/>
    </xf>
    <xf numFmtId="0" fontId="7" fillId="6" borderId="0" xfId="4" applyFont="1" applyFill="1" applyAlignment="1">
      <alignment vertical="center"/>
    </xf>
    <xf numFmtId="0" fontId="7" fillId="7" borderId="0" xfId="4" applyFont="1" applyFill="1"/>
    <xf numFmtId="12" fontId="7" fillId="8" borderId="0" xfId="4" applyNumberFormat="1" applyFont="1" applyFill="1"/>
    <xf numFmtId="0" fontId="7" fillId="10" borderId="0" xfId="4" applyFont="1" applyFill="1"/>
    <xf numFmtId="0" fontId="7" fillId="9" borderId="0" xfId="4" applyFont="1" applyFill="1"/>
    <xf numFmtId="167" fontId="7" fillId="0" borderId="0" xfId="4" applyNumberFormat="1" applyFont="1"/>
    <xf numFmtId="2" fontId="7" fillId="9" borderId="0" xfId="4" applyNumberFormat="1" applyFont="1" applyFill="1"/>
    <xf numFmtId="167" fontId="7" fillId="9" borderId="0" xfId="4" applyNumberFormat="1" applyFont="1" applyFill="1"/>
    <xf numFmtId="2" fontId="7" fillId="0" borderId="0" xfId="4" applyNumberFormat="1" applyFont="1"/>
    <xf numFmtId="164" fontId="17" fillId="0" borderId="15" xfId="4" applyNumberFormat="1" applyFont="1" applyBorder="1"/>
    <xf numFmtId="164" fontId="7" fillId="0" borderId="16" xfId="4" applyNumberFormat="1" applyFont="1" applyBorder="1"/>
    <xf numFmtId="164" fontId="7" fillId="0" borderId="17" xfId="4" applyNumberFormat="1" applyFont="1" applyBorder="1"/>
    <xf numFmtId="164" fontId="7" fillId="0" borderId="18" xfId="4" applyNumberFormat="1" applyFont="1" applyBorder="1"/>
    <xf numFmtId="164" fontId="7" fillId="0" borderId="19" xfId="4" applyNumberFormat="1" applyFont="1" applyBorder="1"/>
    <xf numFmtId="164" fontId="7" fillId="0" borderId="0" xfId="4" applyNumberFormat="1" applyFont="1" applyAlignment="1">
      <alignment vertical="top" wrapText="1"/>
    </xf>
    <xf numFmtId="164" fontId="7" fillId="0" borderId="0" xfId="4" applyNumberFormat="1" applyFont="1" applyAlignment="1">
      <alignment wrapText="1"/>
    </xf>
    <xf numFmtId="164" fontId="10" fillId="11" borderId="2" xfId="4" applyNumberFormat="1" applyFont="1" applyFill="1" applyBorder="1" applyAlignment="1">
      <alignment horizontal="center" wrapText="1"/>
    </xf>
    <xf numFmtId="164" fontId="10" fillId="11" borderId="2" xfId="4" applyNumberFormat="1" applyFont="1" applyFill="1" applyBorder="1" applyAlignment="1">
      <alignment horizontal="center" vertical="center" wrapText="1"/>
    </xf>
    <xf numFmtId="164" fontId="10" fillId="11" borderId="2" xfId="4" applyNumberFormat="1" applyFont="1" applyFill="1" applyBorder="1" applyAlignment="1">
      <alignment horizontal="center" vertical="center"/>
    </xf>
    <xf numFmtId="166" fontId="7" fillId="11" borderId="2" xfId="4" applyNumberFormat="1" applyFont="1" applyFill="1" applyBorder="1" applyAlignment="1">
      <alignment horizontal="center" vertical="center"/>
    </xf>
    <xf numFmtId="164" fontId="10" fillId="0" borderId="2" xfId="4" applyNumberFormat="1" applyFont="1" applyBorder="1" applyAlignment="1">
      <alignment horizontal="left" wrapText="1"/>
    </xf>
    <xf numFmtId="166" fontId="7" fillId="0" borderId="0" xfId="4" applyNumberFormat="1" applyFont="1" applyAlignment="1">
      <alignment horizontal="center" vertical="center"/>
    </xf>
    <xf numFmtId="164" fontId="10" fillId="0" borderId="0" xfId="4" applyNumberFormat="1" applyFont="1" applyAlignment="1">
      <alignment horizontal="center" wrapText="1"/>
    </xf>
    <xf numFmtId="164" fontId="6" fillId="0" borderId="16" xfId="4" applyNumberFormat="1" applyBorder="1"/>
    <xf numFmtId="0" fontId="6" fillId="0" borderId="16" xfId="4" applyBorder="1"/>
    <xf numFmtId="0" fontId="6" fillId="0" borderId="17" xfId="4" applyBorder="1"/>
    <xf numFmtId="0" fontId="6" fillId="0" borderId="19" xfId="4" applyBorder="1"/>
    <xf numFmtId="0" fontId="0" fillId="0" borderId="0" xfId="0"/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3" fontId="7" fillId="0" borderId="2" xfId="4" applyNumberFormat="1" applyFont="1" applyBorder="1"/>
    <xf numFmtId="169" fontId="10" fillId="0" borderId="2" xfId="4" applyNumberFormat="1" applyFont="1" applyFill="1" applyBorder="1" applyAlignment="1">
      <alignment horizontal="right" wrapText="1"/>
    </xf>
    <xf numFmtId="167" fontId="10" fillId="0" borderId="2" xfId="4" applyNumberFormat="1" applyFont="1" applyFill="1" applyBorder="1" applyAlignment="1">
      <alignment wrapText="1"/>
    </xf>
    <xf numFmtId="169" fontId="10" fillId="0" borderId="2" xfId="4" applyNumberFormat="1" applyFont="1" applyFill="1" applyBorder="1" applyAlignment="1">
      <alignment horizontal="center" wrapText="1"/>
    </xf>
    <xf numFmtId="2" fontId="10" fillId="0" borderId="2" xfId="4" applyNumberFormat="1" applyFont="1" applyFill="1" applyBorder="1" applyAlignment="1">
      <alignment horizontal="right" wrapText="1"/>
    </xf>
    <xf numFmtId="167" fontId="10" fillId="0" borderId="2" xfId="4" applyNumberFormat="1" applyFont="1" applyFill="1" applyBorder="1" applyAlignment="1">
      <alignment vertical="center" wrapText="1"/>
    </xf>
    <xf numFmtId="0" fontId="10" fillId="0" borderId="0" xfId="0" applyFont="1" applyAlignment="1"/>
    <xf numFmtId="0" fontId="11" fillId="0" borderId="0" xfId="0" applyFont="1" applyBorder="1" applyAlignment="1">
      <alignment horizontal="center"/>
    </xf>
    <xf numFmtId="0" fontId="0" fillId="0" borderId="0" xfId="0" applyFont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vertical="top" wrapText="1"/>
    </xf>
    <xf numFmtId="0" fontId="4" fillId="13" borderId="2" xfId="0" applyFont="1" applyFill="1" applyBorder="1" applyAlignment="1">
      <alignment vertical="top" wrapText="1"/>
    </xf>
    <xf numFmtId="0" fontId="4" fillId="14" borderId="2" xfId="0" applyFont="1" applyFill="1" applyBorder="1" applyAlignment="1">
      <alignment vertical="top" wrapText="1"/>
    </xf>
    <xf numFmtId="0" fontId="0" fillId="0" borderId="0" xfId="0"/>
    <xf numFmtId="0" fontId="0" fillId="0" borderId="0" xfId="0"/>
    <xf numFmtId="167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3" fontId="3" fillId="14" borderId="2" xfId="0" applyNumberFormat="1" applyFont="1" applyFill="1" applyBorder="1" applyAlignment="1">
      <alignment horizontal="center" vertical="center" wrapText="1"/>
    </xf>
    <xf numFmtId="165" fontId="3" fillId="14" borderId="2" xfId="0" applyNumberFormat="1" applyFont="1" applyFill="1" applyBorder="1" applyAlignment="1">
      <alignment horizontal="center" vertical="center" wrapText="1"/>
    </xf>
    <xf numFmtId="165" fontId="3" fillId="12" borderId="2" xfId="0" applyNumberFormat="1" applyFont="1" applyFill="1" applyBorder="1" applyAlignment="1">
      <alignment horizontal="center" vertical="center" wrapText="1"/>
    </xf>
    <xf numFmtId="3" fontId="3" fillId="13" borderId="2" xfId="0" applyNumberFormat="1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165" fontId="3" fillId="13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3" fontId="3" fillId="1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20" fillId="0" borderId="0" xfId="0" applyFont="1"/>
    <xf numFmtId="0" fontId="7" fillId="0" borderId="2" xfId="0" applyFont="1" applyBorder="1" applyAlignment="1">
      <alignment horizontal="center"/>
    </xf>
    <xf numFmtId="3" fontId="3" fillId="15" borderId="2" xfId="0" applyNumberFormat="1" applyFont="1" applyFill="1" applyBorder="1" applyAlignment="1">
      <alignment horizontal="center" vertical="center" wrapText="1"/>
    </xf>
    <xf numFmtId="3" fontId="3" fillId="16" borderId="2" xfId="0" applyNumberFormat="1" applyFont="1" applyFill="1" applyBorder="1" applyAlignment="1">
      <alignment horizontal="center" vertical="center" wrapText="1"/>
    </xf>
    <xf numFmtId="3" fontId="3" fillId="17" borderId="2" xfId="0" applyNumberFormat="1" applyFont="1" applyFill="1" applyBorder="1" applyAlignment="1">
      <alignment horizontal="center" vertical="center" wrapText="1"/>
    </xf>
    <xf numFmtId="165" fontId="3" fillId="17" borderId="2" xfId="0" applyNumberFormat="1" applyFont="1" applyFill="1" applyBorder="1" applyAlignment="1">
      <alignment horizontal="center" vertical="center" wrapText="1"/>
    </xf>
    <xf numFmtId="3" fontId="3" fillId="18" borderId="2" xfId="0" applyNumberFormat="1" applyFont="1" applyFill="1" applyBorder="1" applyAlignment="1">
      <alignment horizontal="center" vertical="center" wrapText="1"/>
    </xf>
    <xf numFmtId="0" fontId="7" fillId="18" borderId="0" xfId="0" applyFont="1" applyFill="1" applyAlignment="1">
      <alignment horizontal="center"/>
    </xf>
    <xf numFmtId="0" fontId="3" fillId="18" borderId="2" xfId="0" applyFont="1" applyFill="1" applyBorder="1" applyAlignment="1">
      <alignment horizontal="center"/>
    </xf>
    <xf numFmtId="3" fontId="3" fillId="7" borderId="2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7" fillId="0" borderId="0" xfId="0" applyNumberFormat="1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0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0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164" fontId="10" fillId="11" borderId="2" xfId="4" applyNumberFormat="1" applyFont="1" applyFill="1" applyBorder="1" applyAlignment="1">
      <alignment horizontal="center" vertical="center"/>
    </xf>
    <xf numFmtId="0" fontId="6" fillId="11" borderId="2" xfId="4" applyFill="1" applyBorder="1"/>
    <xf numFmtId="164" fontId="14" fillId="11" borderId="2" xfId="4" applyNumberFormat="1" applyFont="1" applyFill="1" applyBorder="1" applyAlignment="1">
      <alignment horizontal="center"/>
    </xf>
    <xf numFmtId="0" fontId="15" fillId="11" borderId="2" xfId="4" applyFont="1" applyFill="1" applyBorder="1" applyAlignment="1">
      <alignment horizontal="center"/>
    </xf>
    <xf numFmtId="164" fontId="10" fillId="11" borderId="11" xfId="4" applyNumberFormat="1" applyFont="1" applyFill="1" applyBorder="1" applyAlignment="1">
      <alignment horizontal="center" vertical="center" wrapText="1"/>
    </xf>
    <xf numFmtId="0" fontId="6" fillId="11" borderId="10" xfId="4" applyFill="1" applyBorder="1" applyAlignment="1">
      <alignment vertical="center"/>
    </xf>
    <xf numFmtId="0" fontId="6" fillId="11" borderId="12" xfId="4" applyFill="1" applyBorder="1" applyAlignment="1">
      <alignment vertical="center"/>
    </xf>
    <xf numFmtId="0" fontId="6" fillId="11" borderId="13" xfId="4" applyFill="1" applyBorder="1" applyAlignment="1">
      <alignment vertical="center"/>
    </xf>
    <xf numFmtId="0" fontId="6" fillId="11" borderId="1" xfId="4" applyFill="1" applyBorder="1" applyAlignment="1">
      <alignment vertical="center"/>
    </xf>
    <xf numFmtId="0" fontId="6" fillId="11" borderId="14" xfId="4" applyFill="1" applyBorder="1" applyAlignment="1">
      <alignment vertical="center"/>
    </xf>
    <xf numFmtId="164" fontId="10" fillId="11" borderId="2" xfId="4" applyNumberFormat="1" applyFont="1" applyFill="1" applyBorder="1" applyAlignment="1">
      <alignment horizontal="center" vertical="center" wrapText="1"/>
    </xf>
    <xf numFmtId="0" fontId="6" fillId="11" borderId="2" xfId="4" applyFill="1" applyBorder="1" applyAlignment="1">
      <alignment horizontal="center" vertical="center" wrapText="1"/>
    </xf>
    <xf numFmtId="164" fontId="7" fillId="0" borderId="20" xfId="4" applyNumberFormat="1" applyFont="1" applyBorder="1" applyAlignment="1">
      <alignment horizontal="left" vertical="center" wrapText="1"/>
    </xf>
    <xf numFmtId="164" fontId="7" fillId="0" borderId="21" xfId="4" applyNumberFormat="1" applyFont="1" applyBorder="1" applyAlignment="1">
      <alignment horizontal="left" vertical="center" wrapText="1"/>
    </xf>
    <xf numFmtId="164" fontId="7" fillId="0" borderId="22" xfId="4" applyNumberFormat="1" applyFont="1" applyBorder="1" applyAlignment="1">
      <alignment horizontal="left" vertical="center" wrapText="1"/>
    </xf>
    <xf numFmtId="0" fontId="7" fillId="0" borderId="0" xfId="4" applyFont="1" applyAlignment="1">
      <alignment horizontal="center" vertical="top" wrapText="1"/>
    </xf>
    <xf numFmtId="0" fontId="7" fillId="0" borderId="0" xfId="4" applyFont="1" applyAlignment="1">
      <alignment horizontal="center" vertical="top"/>
    </xf>
    <xf numFmtId="49" fontId="18" fillId="0" borderId="0" xfId="4" applyNumberFormat="1" applyFont="1" applyAlignment="1">
      <alignment horizontal="center" wrapText="1"/>
    </xf>
    <xf numFmtId="0" fontId="19" fillId="0" borderId="0" xfId="4" applyFont="1"/>
    <xf numFmtId="49" fontId="14" fillId="11" borderId="0" xfId="4" applyNumberFormat="1" applyFont="1" applyFill="1" applyAlignment="1">
      <alignment horizontal="center" vertical="center" wrapText="1"/>
    </xf>
    <xf numFmtId="164" fontId="7" fillId="11" borderId="0" xfId="4" applyNumberFormat="1" applyFont="1" applyFill="1" applyAlignment="1">
      <alignment horizontal="center"/>
    </xf>
    <xf numFmtId="164" fontId="11" fillId="11" borderId="0" xfId="4" applyNumberFormat="1" applyFont="1" applyFill="1" applyAlignment="1">
      <alignment horizontal="center"/>
    </xf>
    <xf numFmtId="164" fontId="7" fillId="0" borderId="18" xfId="4" applyNumberFormat="1" applyFont="1" applyBorder="1" applyAlignment="1">
      <alignment horizontal="left" vertical="top" wrapText="1"/>
    </xf>
    <xf numFmtId="164" fontId="7" fillId="0" borderId="0" xfId="4" applyNumberFormat="1" applyFont="1" applyAlignment="1">
      <alignment horizontal="left" vertical="top" wrapText="1"/>
    </xf>
    <xf numFmtId="164" fontId="7" fillId="0" borderId="19" xfId="4" applyNumberFormat="1" applyFont="1" applyBorder="1" applyAlignment="1">
      <alignment horizontal="left" vertical="top" wrapText="1"/>
    </xf>
    <xf numFmtId="164" fontId="7" fillId="0" borderId="20" xfId="4" applyNumberFormat="1" applyFont="1" applyBorder="1" applyAlignment="1">
      <alignment horizontal="left" vertical="top" wrapText="1"/>
    </xf>
    <xf numFmtId="164" fontId="7" fillId="0" borderId="21" xfId="4" applyNumberFormat="1" applyFont="1" applyBorder="1" applyAlignment="1">
      <alignment horizontal="left" vertical="top" wrapText="1"/>
    </xf>
    <xf numFmtId="164" fontId="7" fillId="0" borderId="22" xfId="4" applyNumberFormat="1" applyFont="1" applyBorder="1" applyAlignment="1">
      <alignment horizontal="left" vertical="top" wrapText="1"/>
    </xf>
    <xf numFmtId="49" fontId="14" fillId="0" borderId="0" xfId="4" applyNumberFormat="1" applyFont="1" applyAlignment="1">
      <alignment horizontal="center" wrapText="1"/>
    </xf>
    <xf numFmtId="164" fontId="10" fillId="0" borderId="4" xfId="4" applyNumberFormat="1" applyFont="1" applyBorder="1" applyAlignment="1">
      <alignment horizontal="center" vertical="center" wrapText="1"/>
    </xf>
    <xf numFmtId="164" fontId="10" fillId="0" borderId="5" xfId="4" applyNumberFormat="1" applyFont="1" applyBorder="1" applyAlignment="1">
      <alignment horizontal="center" vertical="center" wrapText="1"/>
    </xf>
    <xf numFmtId="0" fontId="7" fillId="0" borderId="5" xfId="4" applyFont="1" applyBorder="1" applyAlignment="1">
      <alignment wrapText="1"/>
    </xf>
    <xf numFmtId="164" fontId="10" fillId="0" borderId="4" xfId="4" applyNumberFormat="1" applyFont="1" applyBorder="1" applyAlignment="1">
      <alignment horizontal="center" vertical="center"/>
    </xf>
    <xf numFmtId="164" fontId="10" fillId="0" borderId="5" xfId="4" applyNumberFormat="1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164" fontId="10" fillId="0" borderId="11" xfId="4" applyNumberFormat="1" applyFont="1" applyBorder="1" applyAlignment="1">
      <alignment horizontal="center" vertical="center" wrapText="1"/>
    </xf>
    <xf numFmtId="164" fontId="10" fillId="0" borderId="10" xfId="4" applyNumberFormat="1" applyFont="1" applyBorder="1" applyAlignment="1">
      <alignment horizontal="center" vertical="center" wrapText="1"/>
    </xf>
    <xf numFmtId="164" fontId="10" fillId="0" borderId="12" xfId="4" applyNumberFormat="1" applyFont="1" applyBorder="1" applyAlignment="1">
      <alignment horizontal="center" vertical="center" wrapText="1"/>
    </xf>
    <xf numFmtId="164" fontId="10" fillId="0" borderId="13" xfId="4" applyNumberFormat="1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 vertical="center" wrapText="1"/>
    </xf>
    <xf numFmtId="164" fontId="10" fillId="0" borderId="14" xfId="4" applyNumberFormat="1" applyFont="1" applyBorder="1" applyAlignment="1">
      <alignment horizontal="center" vertical="center" wrapText="1"/>
    </xf>
    <xf numFmtId="164" fontId="10" fillId="0" borderId="3" xfId="4" applyNumberFormat="1" applyFont="1" applyBorder="1" applyAlignment="1">
      <alignment horizontal="center" vertical="top" wrapText="1"/>
    </xf>
    <xf numFmtId="164" fontId="10" fillId="0" borderId="7" xfId="4" applyNumberFormat="1" applyFont="1" applyBorder="1" applyAlignment="1">
      <alignment horizontal="center" vertical="top" wrapText="1"/>
    </xf>
    <xf numFmtId="164" fontId="10" fillId="0" borderId="8" xfId="4" applyNumberFormat="1" applyFont="1" applyBorder="1" applyAlignment="1">
      <alignment horizontal="center" vertical="top" wrapText="1"/>
    </xf>
    <xf numFmtId="49" fontId="14" fillId="0" borderId="0" xfId="4" applyNumberFormat="1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109" xfId="3" xr:uid="{00000000-0005-0000-0000-000002000000}"/>
    <cellStyle name="Обычный 2" xfId="4" xr:uid="{00000000-0005-0000-0000-000003000000}"/>
    <cellStyle name="Обычный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rodvizhenie174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39"/>
  <sheetViews>
    <sheetView tabSelected="1" view="pageBreakPreview" zoomScale="130" zoomScaleNormal="100" zoomScaleSheetLayoutView="130" workbookViewId="0">
      <selection activeCell="H9" sqref="H9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 t="s">
        <v>0</v>
      </c>
    </row>
    <row r="2" spans="1:8" ht="15.75" x14ac:dyDescent="0.25">
      <c r="A2" s="3"/>
      <c r="B2" s="3"/>
      <c r="C2" s="3"/>
      <c r="D2" s="3"/>
      <c r="E2" s="3"/>
      <c r="F2" s="3"/>
      <c r="G2" s="3"/>
      <c r="H2" s="5" t="s">
        <v>1</v>
      </c>
    </row>
    <row r="3" spans="1:8" ht="15.75" x14ac:dyDescent="0.25">
      <c r="A3" s="3"/>
      <c r="B3" s="3"/>
      <c r="C3" s="3"/>
      <c r="D3" s="3"/>
      <c r="E3" s="3"/>
      <c r="F3" s="3"/>
      <c r="G3" s="3"/>
      <c r="H3" s="4" t="s">
        <v>2</v>
      </c>
    </row>
    <row r="4" spans="1:8" ht="15.75" x14ac:dyDescent="0.25">
      <c r="A4" s="3"/>
      <c r="B4" s="3"/>
      <c r="C4" s="3"/>
      <c r="D4" s="3"/>
      <c r="E4" s="3"/>
      <c r="F4" s="3"/>
      <c r="G4" s="3"/>
      <c r="H4" s="4" t="s">
        <v>3</v>
      </c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5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153" t="s">
        <v>67</v>
      </c>
      <c r="B8" s="153"/>
      <c r="C8" s="153"/>
      <c r="D8" s="153"/>
      <c r="E8" s="153"/>
      <c r="F8" s="14" t="s">
        <v>341</v>
      </c>
      <c r="G8" s="64">
        <v>2023</v>
      </c>
      <c r="H8" s="3" t="s">
        <v>7</v>
      </c>
    </row>
    <row r="9" spans="1:8" ht="15.75" x14ac:dyDescent="0.25">
      <c r="A9" s="3" t="s">
        <v>6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151" t="s">
        <v>8</v>
      </c>
      <c r="B11" s="151"/>
      <c r="C11" s="151"/>
      <c r="D11" s="151"/>
      <c r="E11" s="152" t="s">
        <v>68</v>
      </c>
      <c r="F11" s="152"/>
      <c r="G11" s="152"/>
      <c r="H11" s="152"/>
    </row>
    <row r="12" spans="1:8" ht="15.75" x14ac:dyDescent="0.25">
      <c r="A12" s="13"/>
      <c r="B12" s="13"/>
      <c r="C12" s="13"/>
      <c r="D12" s="13"/>
      <c r="E12" s="13"/>
      <c r="F12" s="13"/>
      <c r="G12" s="13"/>
      <c r="H12" s="13"/>
    </row>
    <row r="13" spans="1:8" ht="15.75" x14ac:dyDescent="0.25">
      <c r="A13" s="151" t="s">
        <v>9</v>
      </c>
      <c r="B13" s="151"/>
      <c r="C13" s="151"/>
      <c r="D13" s="151"/>
      <c r="E13" s="152" t="s">
        <v>69</v>
      </c>
      <c r="F13" s="152"/>
      <c r="G13" s="152"/>
      <c r="H13" s="152"/>
    </row>
    <row r="14" spans="1:8" ht="15.75" x14ac:dyDescent="0.25">
      <c r="A14" s="3"/>
      <c r="B14" s="3"/>
      <c r="C14" s="3"/>
      <c r="D14" s="3"/>
      <c r="E14" s="13"/>
      <c r="F14" s="13"/>
      <c r="G14" s="13"/>
      <c r="H14" s="13"/>
    </row>
    <row r="15" spans="1:8" ht="15.75" x14ac:dyDescent="0.25">
      <c r="A15" s="151" t="s">
        <v>10</v>
      </c>
      <c r="B15" s="151"/>
      <c r="C15" s="151"/>
      <c r="D15" s="151"/>
      <c r="E15" s="152" t="str">
        <f>E17</f>
        <v>454108, г. Челябинск, ул. Барбюса, д. 2, оф. 304</v>
      </c>
      <c r="F15" s="152"/>
      <c r="G15" s="152"/>
      <c r="H15" s="152"/>
    </row>
    <row r="16" spans="1:8" ht="15.75" x14ac:dyDescent="0.25">
      <c r="A16" s="13"/>
      <c r="B16" s="13"/>
      <c r="C16" s="13"/>
      <c r="D16" s="13"/>
      <c r="E16" s="13"/>
      <c r="F16" s="13"/>
      <c r="G16" s="13"/>
      <c r="H16" s="13"/>
    </row>
    <row r="17" spans="1:8" ht="15.75" x14ac:dyDescent="0.25">
      <c r="A17" s="151" t="s">
        <v>11</v>
      </c>
      <c r="B17" s="151"/>
      <c r="C17" s="151"/>
      <c r="D17" s="151"/>
      <c r="E17" s="152" t="s">
        <v>282</v>
      </c>
      <c r="F17" s="152"/>
      <c r="G17" s="152"/>
      <c r="H17" s="152"/>
    </row>
    <row r="18" spans="1:8" ht="15.75" x14ac:dyDescent="0.25">
      <c r="A18" s="13"/>
      <c r="B18" s="13"/>
      <c r="C18" s="13"/>
      <c r="D18" s="13"/>
      <c r="E18" s="13"/>
      <c r="F18" s="13"/>
      <c r="G18" s="13"/>
      <c r="H18" s="13"/>
    </row>
    <row r="19" spans="1:8" ht="15.75" x14ac:dyDescent="0.25">
      <c r="A19" s="151" t="s">
        <v>17</v>
      </c>
      <c r="B19" s="151"/>
      <c r="C19" s="151"/>
      <c r="D19" s="151"/>
      <c r="E19" s="152">
        <v>7448144640</v>
      </c>
      <c r="F19" s="152"/>
      <c r="G19" s="152"/>
      <c r="H19" s="152"/>
    </row>
    <row r="20" spans="1:8" ht="15.75" x14ac:dyDescent="0.25">
      <c r="A20" s="13"/>
      <c r="B20" s="13"/>
      <c r="C20" s="13"/>
      <c r="D20" s="13"/>
      <c r="E20" s="13"/>
      <c r="F20" s="13"/>
      <c r="G20" s="13"/>
      <c r="H20" s="13"/>
    </row>
    <row r="21" spans="1:8" ht="15.75" x14ac:dyDescent="0.25">
      <c r="A21" s="151" t="s">
        <v>16</v>
      </c>
      <c r="B21" s="151"/>
      <c r="C21" s="151"/>
      <c r="D21" s="151"/>
      <c r="E21" s="152">
        <v>744901001</v>
      </c>
      <c r="F21" s="152"/>
      <c r="G21" s="152"/>
      <c r="H21" s="152"/>
    </row>
    <row r="22" spans="1:8" ht="15.75" x14ac:dyDescent="0.25">
      <c r="A22" s="13"/>
      <c r="B22" s="13"/>
      <c r="C22" s="13"/>
      <c r="D22" s="13"/>
      <c r="E22" s="13"/>
      <c r="F22" s="13"/>
      <c r="G22" s="13"/>
      <c r="H22" s="13"/>
    </row>
    <row r="23" spans="1:8" ht="15.75" x14ac:dyDescent="0.25">
      <c r="A23" s="151" t="s">
        <v>15</v>
      </c>
      <c r="B23" s="151"/>
      <c r="C23" s="151"/>
      <c r="D23" s="151"/>
      <c r="E23" s="152" t="s">
        <v>305</v>
      </c>
      <c r="F23" s="152"/>
      <c r="G23" s="152"/>
      <c r="H23" s="152"/>
    </row>
    <row r="24" spans="1:8" ht="15.75" x14ac:dyDescent="0.25">
      <c r="A24" s="13"/>
      <c r="B24" s="13"/>
      <c r="C24" s="13"/>
      <c r="D24" s="13"/>
      <c r="E24" s="13"/>
      <c r="F24" s="13"/>
      <c r="G24" s="13"/>
      <c r="H24" s="13"/>
    </row>
    <row r="25" spans="1:8" ht="15.75" x14ac:dyDescent="0.25">
      <c r="A25" s="151" t="s">
        <v>14</v>
      </c>
      <c r="B25" s="151"/>
      <c r="C25" s="151"/>
      <c r="D25" s="151"/>
      <c r="E25" s="152" t="s">
        <v>70</v>
      </c>
      <c r="F25" s="152"/>
      <c r="G25" s="152"/>
      <c r="H25" s="152"/>
    </row>
    <row r="26" spans="1:8" ht="15.75" x14ac:dyDescent="0.25">
      <c r="A26" s="13"/>
      <c r="B26" s="13"/>
      <c r="C26" s="13"/>
      <c r="D26" s="13"/>
      <c r="E26" s="13"/>
      <c r="F26" s="13"/>
      <c r="G26" s="13"/>
      <c r="H26" s="13"/>
    </row>
    <row r="27" spans="1:8" ht="15.75" x14ac:dyDescent="0.25">
      <c r="A27" s="151" t="s">
        <v>13</v>
      </c>
      <c r="B27" s="151"/>
      <c r="C27" s="151"/>
      <c r="D27" s="151"/>
      <c r="E27" s="152" t="s">
        <v>71</v>
      </c>
      <c r="F27" s="152"/>
      <c r="G27" s="152"/>
      <c r="H27" s="152"/>
    </row>
    <row r="28" spans="1:8" ht="15.75" x14ac:dyDescent="0.25">
      <c r="A28" s="13"/>
      <c r="B28" s="13"/>
      <c r="C28" s="13"/>
      <c r="D28" s="13"/>
      <c r="E28" s="13"/>
      <c r="F28" s="13"/>
      <c r="G28" s="13"/>
      <c r="H28" s="13"/>
    </row>
    <row r="29" spans="1:8" ht="15.75" x14ac:dyDescent="0.25">
      <c r="A29" s="151" t="s">
        <v>12</v>
      </c>
      <c r="B29" s="151"/>
      <c r="C29" s="151"/>
      <c r="D29" s="151"/>
      <c r="E29" s="152" t="s">
        <v>71</v>
      </c>
      <c r="F29" s="152"/>
      <c r="G29" s="152"/>
      <c r="H29" s="152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15:D15"/>
    <mergeCell ref="E15:H15"/>
    <mergeCell ref="A8:E8"/>
    <mergeCell ref="A11:D11"/>
    <mergeCell ref="E11:H11"/>
    <mergeCell ref="A13:D13"/>
    <mergeCell ref="E13:H13"/>
    <mergeCell ref="A17:D17"/>
    <mergeCell ref="E17:H17"/>
    <mergeCell ref="A19:D19"/>
    <mergeCell ref="E19:H19"/>
    <mergeCell ref="A21:D21"/>
    <mergeCell ref="E21:H21"/>
    <mergeCell ref="A29:D29"/>
    <mergeCell ref="E29:H29"/>
    <mergeCell ref="A23:D23"/>
    <mergeCell ref="E23:H23"/>
    <mergeCell ref="A25:D25"/>
    <mergeCell ref="E25:H25"/>
    <mergeCell ref="A27:D27"/>
    <mergeCell ref="E27:H27"/>
  </mergeCells>
  <hyperlinks>
    <hyperlink ref="H2" location="sub_1000" display="sub_1000" xr:uid="{00000000-0004-0000-0000-000000000000}"/>
    <hyperlink ref="E25" r:id="rId1" xr:uid="{00000000-0004-0000-0000-000001000000}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view="pageBreakPreview" zoomScale="80" zoomScaleNormal="70" zoomScaleSheetLayoutView="80" workbookViewId="0">
      <selection activeCell="K6" sqref="K6"/>
    </sheetView>
  </sheetViews>
  <sheetFormatPr defaultRowHeight="15" x14ac:dyDescent="0.25"/>
  <cols>
    <col min="1" max="1" width="5.42578125" style="31" customWidth="1"/>
    <col min="2" max="2" width="37.85546875" style="31" customWidth="1"/>
    <col min="3" max="3" width="17.42578125" style="31" customWidth="1"/>
    <col min="4" max="4" width="18.28515625" style="31" customWidth="1"/>
    <col min="5" max="5" width="17.85546875" style="31" customWidth="1"/>
    <col min="6" max="6" width="11.28515625" style="31" customWidth="1"/>
    <col min="7" max="7" width="12.85546875" style="31" customWidth="1"/>
    <col min="8" max="8" width="13.140625" style="31" customWidth="1"/>
    <col min="9" max="9" width="12.85546875" style="31" customWidth="1"/>
    <col min="10" max="10" width="14.28515625" style="31" customWidth="1"/>
    <col min="11" max="11" width="12.7109375" style="31" customWidth="1"/>
    <col min="12" max="12" width="12.85546875" style="31" customWidth="1"/>
    <col min="13" max="13" width="15.140625" style="31" customWidth="1"/>
    <col min="14" max="14" width="15.85546875" style="31" customWidth="1"/>
    <col min="15" max="16384" width="9.140625" style="31"/>
  </cols>
  <sheetData>
    <row r="1" spans="1:14" x14ac:dyDescent="0.25">
      <c r="K1" s="200" t="s">
        <v>339</v>
      </c>
      <c r="L1" s="201"/>
      <c r="M1" s="201"/>
      <c r="N1" s="201"/>
    </row>
    <row r="2" spans="1:14" x14ac:dyDescent="0.25">
      <c r="K2" s="201"/>
      <c r="L2" s="201"/>
      <c r="M2" s="201"/>
      <c r="N2" s="201"/>
    </row>
    <row r="3" spans="1:14" x14ac:dyDescent="0.25">
      <c r="K3" s="201"/>
      <c r="L3" s="201"/>
      <c r="M3" s="201"/>
      <c r="N3" s="201"/>
    </row>
    <row r="4" spans="1:14" x14ac:dyDescent="0.25">
      <c r="K4" s="201"/>
      <c r="L4" s="201"/>
      <c r="M4" s="201"/>
      <c r="N4" s="201"/>
    </row>
    <row r="5" spans="1:14" x14ac:dyDescent="0.25">
      <c r="K5" s="201"/>
      <c r="L5" s="201"/>
      <c r="M5" s="201"/>
      <c r="N5" s="201"/>
    </row>
    <row r="6" spans="1:14" ht="3.75" customHeight="1" x14ac:dyDescent="0.25"/>
    <row r="7" spans="1:14" ht="18.75" x14ac:dyDescent="0.3">
      <c r="B7" s="202" t="s">
        <v>303</v>
      </c>
      <c r="C7" s="202"/>
      <c r="D7" s="202"/>
      <c r="E7" s="202"/>
      <c r="F7" s="202"/>
      <c r="G7" s="202"/>
      <c r="H7" s="202"/>
      <c r="I7" s="203"/>
      <c r="J7" s="203"/>
      <c r="K7" s="203"/>
      <c r="L7" s="203"/>
      <c r="M7" s="203"/>
      <c r="N7" s="203"/>
    </row>
    <row r="8" spans="1:14" ht="11.25" customHeight="1" x14ac:dyDescent="0.25">
      <c r="B8" s="65"/>
      <c r="C8" s="65"/>
      <c r="D8" s="65"/>
      <c r="E8" s="65"/>
      <c r="F8" s="65"/>
      <c r="G8" s="65"/>
      <c r="H8" s="65"/>
      <c r="I8" s="66"/>
      <c r="J8" s="66"/>
      <c r="K8" s="66"/>
      <c r="L8" s="66"/>
      <c r="M8" s="66"/>
      <c r="N8" s="66"/>
    </row>
    <row r="9" spans="1:14" ht="23.25" customHeight="1" x14ac:dyDescent="0.25">
      <c r="B9" s="65"/>
      <c r="C9" s="65"/>
      <c r="D9" s="65"/>
      <c r="E9" s="204" t="s">
        <v>69</v>
      </c>
      <c r="F9" s="204"/>
      <c r="G9" s="204"/>
      <c r="H9" s="204"/>
      <c r="I9" s="66"/>
      <c r="J9" s="66"/>
      <c r="K9" s="66"/>
      <c r="L9" s="66"/>
      <c r="M9" s="66"/>
      <c r="N9" s="66"/>
    </row>
    <row r="10" spans="1:14" x14ac:dyDescent="0.25">
      <c r="B10" s="32"/>
      <c r="C10" s="32"/>
      <c r="D10" s="32"/>
      <c r="E10" s="205" t="s">
        <v>72</v>
      </c>
      <c r="F10" s="205"/>
      <c r="G10" s="205"/>
      <c r="H10" s="205"/>
      <c r="I10" s="32"/>
      <c r="J10" s="32"/>
      <c r="K10" s="32"/>
      <c r="L10" s="33"/>
      <c r="M10" s="33"/>
      <c r="N10" s="33"/>
    </row>
    <row r="11" spans="1:14" x14ac:dyDescent="0.25">
      <c r="B11" s="32"/>
      <c r="C11" s="32"/>
      <c r="D11" s="32"/>
      <c r="E11" s="206" t="s">
        <v>321</v>
      </c>
      <c r="F11" s="206"/>
      <c r="G11" s="206"/>
      <c r="H11" s="206"/>
      <c r="I11" s="32"/>
      <c r="J11" s="32"/>
      <c r="K11" s="32"/>
      <c r="L11" s="33"/>
      <c r="M11" s="33"/>
      <c r="N11" s="33"/>
    </row>
    <row r="12" spans="1:14" ht="6.75" customHeight="1" x14ac:dyDescent="0.25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3"/>
      <c r="M12" s="33"/>
      <c r="N12" s="33"/>
    </row>
    <row r="13" spans="1:14" ht="15" customHeight="1" x14ac:dyDescent="0.25">
      <c r="A13" s="185" t="s">
        <v>237</v>
      </c>
      <c r="B13" s="185" t="s">
        <v>19</v>
      </c>
      <c r="C13" s="187" t="s">
        <v>238</v>
      </c>
      <c r="D13" s="187"/>
      <c r="E13" s="187"/>
      <c r="F13" s="188"/>
      <c r="G13" s="188"/>
      <c r="H13" s="188"/>
      <c r="I13" s="188"/>
      <c r="J13" s="188"/>
      <c r="K13" s="188"/>
      <c r="L13" s="189" t="s">
        <v>314</v>
      </c>
      <c r="M13" s="190"/>
      <c r="N13" s="191"/>
    </row>
    <row r="14" spans="1:14" ht="74.25" customHeight="1" x14ac:dyDescent="0.25">
      <c r="A14" s="186"/>
      <c r="B14" s="186"/>
      <c r="C14" s="185" t="s">
        <v>239</v>
      </c>
      <c r="D14" s="185"/>
      <c r="E14" s="185"/>
      <c r="F14" s="195" t="s">
        <v>240</v>
      </c>
      <c r="G14" s="196"/>
      <c r="H14" s="196"/>
      <c r="I14" s="195" t="s">
        <v>20</v>
      </c>
      <c r="J14" s="196"/>
      <c r="K14" s="196"/>
      <c r="L14" s="192"/>
      <c r="M14" s="193"/>
      <c r="N14" s="194"/>
    </row>
    <row r="15" spans="1:14" x14ac:dyDescent="0.25">
      <c r="A15" s="186"/>
      <c r="B15" s="186"/>
      <c r="C15" s="87" t="s">
        <v>281</v>
      </c>
      <c r="D15" s="87" t="s">
        <v>310</v>
      </c>
      <c r="E15" s="87" t="s">
        <v>322</v>
      </c>
      <c r="F15" s="87" t="s">
        <v>281</v>
      </c>
      <c r="G15" s="87" t="s">
        <v>310</v>
      </c>
      <c r="H15" s="87" t="s">
        <v>322</v>
      </c>
      <c r="I15" s="87" t="s">
        <v>281</v>
      </c>
      <c r="J15" s="87" t="s">
        <v>310</v>
      </c>
      <c r="K15" s="87" t="s">
        <v>322</v>
      </c>
      <c r="L15" s="87" t="s">
        <v>241</v>
      </c>
      <c r="M15" s="87" t="s">
        <v>281</v>
      </c>
      <c r="N15" s="87" t="s">
        <v>322</v>
      </c>
    </row>
    <row r="16" spans="1:14" ht="94.5" customHeight="1" x14ac:dyDescent="0.25">
      <c r="A16" s="186"/>
      <c r="B16" s="186"/>
      <c r="C16" s="88" t="s">
        <v>242</v>
      </c>
      <c r="D16" s="88" t="s">
        <v>242</v>
      </c>
      <c r="E16" s="88" t="s">
        <v>242</v>
      </c>
      <c r="F16" s="89" t="s">
        <v>243</v>
      </c>
      <c r="G16" s="89" t="s">
        <v>243</v>
      </c>
      <c r="H16" s="89" t="s">
        <v>243</v>
      </c>
      <c r="I16" s="89" t="s">
        <v>243</v>
      </c>
      <c r="J16" s="89" t="s">
        <v>243</v>
      </c>
      <c r="K16" s="89" t="s">
        <v>243</v>
      </c>
      <c r="L16" s="89" t="s">
        <v>243</v>
      </c>
      <c r="M16" s="89" t="s">
        <v>243</v>
      </c>
      <c r="N16" s="89" t="s">
        <v>243</v>
      </c>
    </row>
    <row r="17" spans="1:14" ht="22.5" customHeight="1" x14ac:dyDescent="0.25">
      <c r="A17" s="90">
        <v>1</v>
      </c>
      <c r="B17" s="90">
        <f>A17+1</f>
        <v>2</v>
      </c>
      <c r="C17" s="90">
        <f t="shared" ref="C17:N17" si="0">B17+1</f>
        <v>3</v>
      </c>
      <c r="D17" s="90">
        <f t="shared" si="0"/>
        <v>4</v>
      </c>
      <c r="E17" s="90">
        <f t="shared" si="0"/>
        <v>5</v>
      </c>
      <c r="F17" s="90">
        <f t="shared" si="0"/>
        <v>6</v>
      </c>
      <c r="G17" s="90">
        <f t="shared" si="0"/>
        <v>7</v>
      </c>
      <c r="H17" s="90">
        <f t="shared" si="0"/>
        <v>8</v>
      </c>
      <c r="I17" s="90">
        <f t="shared" si="0"/>
        <v>9</v>
      </c>
      <c r="J17" s="90">
        <f t="shared" si="0"/>
        <v>10</v>
      </c>
      <c r="K17" s="90">
        <f t="shared" si="0"/>
        <v>11</v>
      </c>
      <c r="L17" s="90">
        <f t="shared" si="0"/>
        <v>12</v>
      </c>
      <c r="M17" s="90">
        <f t="shared" si="0"/>
        <v>13</v>
      </c>
      <c r="N17" s="90">
        <f t="shared" si="0"/>
        <v>14</v>
      </c>
    </row>
    <row r="18" spans="1:14" ht="43.5" x14ac:dyDescent="0.25">
      <c r="A18" s="34" t="s">
        <v>21</v>
      </c>
      <c r="B18" s="91" t="s">
        <v>244</v>
      </c>
      <c r="C18" s="104">
        <v>95504</v>
      </c>
      <c r="D18" s="104">
        <v>69586.600000000006</v>
      </c>
      <c r="E18" s="104">
        <v>133833.21</v>
      </c>
      <c r="F18" s="104">
        <v>16</v>
      </c>
      <c r="G18" s="104">
        <v>11</v>
      </c>
      <c r="H18" s="104">
        <v>21</v>
      </c>
      <c r="I18" s="104">
        <v>4155</v>
      </c>
      <c r="J18" s="104">
        <v>235</v>
      </c>
      <c r="K18" s="104">
        <v>686</v>
      </c>
      <c r="L18" s="104">
        <v>5969</v>
      </c>
      <c r="M18" s="104">
        <v>6326.0545454545454</v>
      </c>
      <c r="N18" s="104">
        <f>E18/H18</f>
        <v>6373.0099999999993</v>
      </c>
    </row>
    <row r="19" spans="1:14" ht="43.5" x14ac:dyDescent="0.25">
      <c r="A19" s="34" t="s">
        <v>22</v>
      </c>
      <c r="B19" s="91" t="s">
        <v>315</v>
      </c>
      <c r="C19" s="104">
        <v>107696</v>
      </c>
      <c r="D19" s="104">
        <v>69286.3</v>
      </c>
      <c r="E19" s="104">
        <f>SUM(E20:E21)</f>
        <v>142618.14000000001</v>
      </c>
      <c r="F19" s="104">
        <v>16</v>
      </c>
      <c r="G19" s="104">
        <v>11</v>
      </c>
      <c r="H19" s="104">
        <v>21</v>
      </c>
      <c r="I19" s="104">
        <v>4155</v>
      </c>
      <c r="J19" s="104">
        <v>235</v>
      </c>
      <c r="K19" s="104">
        <v>686</v>
      </c>
      <c r="L19" s="104">
        <v>6731</v>
      </c>
      <c r="M19" s="104">
        <v>6298.7545454545452</v>
      </c>
      <c r="N19" s="104">
        <f t="shared" ref="N19:N21" si="1">E19/H19</f>
        <v>6791.3400000000011</v>
      </c>
    </row>
    <row r="20" spans="1:14" ht="115.5" customHeight="1" x14ac:dyDescent="0.25">
      <c r="A20" s="34" t="s">
        <v>127</v>
      </c>
      <c r="B20" s="91" t="s">
        <v>316</v>
      </c>
      <c r="C20" s="104">
        <v>53848</v>
      </c>
      <c r="D20" s="104">
        <v>34643.15</v>
      </c>
      <c r="E20" s="104">
        <v>71309.070000000007</v>
      </c>
      <c r="F20" s="104">
        <v>16</v>
      </c>
      <c r="G20" s="104">
        <v>11</v>
      </c>
      <c r="H20" s="104">
        <v>21</v>
      </c>
      <c r="I20" s="104">
        <v>4155</v>
      </c>
      <c r="J20" s="104">
        <v>235</v>
      </c>
      <c r="K20" s="104">
        <v>686</v>
      </c>
      <c r="L20" s="104">
        <v>3365.5</v>
      </c>
      <c r="M20" s="104">
        <v>3149.3772727272726</v>
      </c>
      <c r="N20" s="104">
        <f t="shared" si="1"/>
        <v>3395.6700000000005</v>
      </c>
    </row>
    <row r="21" spans="1:14" ht="120" customHeight="1" x14ac:dyDescent="0.25">
      <c r="A21" s="34" t="s">
        <v>317</v>
      </c>
      <c r="B21" s="91" t="s">
        <v>318</v>
      </c>
      <c r="C21" s="104">
        <v>53848</v>
      </c>
      <c r="D21" s="104">
        <v>34643.15</v>
      </c>
      <c r="E21" s="104">
        <v>71309.070000000007</v>
      </c>
      <c r="F21" s="104">
        <v>16</v>
      </c>
      <c r="G21" s="104">
        <v>11</v>
      </c>
      <c r="H21" s="104">
        <v>21</v>
      </c>
      <c r="I21" s="104">
        <v>4155</v>
      </c>
      <c r="J21" s="104">
        <v>235</v>
      </c>
      <c r="K21" s="104">
        <v>686</v>
      </c>
      <c r="L21" s="104">
        <v>3365.5</v>
      </c>
      <c r="M21" s="104">
        <v>3149.3772727272726</v>
      </c>
      <c r="N21" s="104">
        <f t="shared" si="1"/>
        <v>3395.6700000000005</v>
      </c>
    </row>
    <row r="22" spans="1:14" x14ac:dyDescent="0.25">
      <c r="A22" s="92"/>
      <c r="B22" s="93"/>
    </row>
    <row r="24" spans="1:14" x14ac:dyDescent="0.25">
      <c r="B24" s="32" t="s">
        <v>228</v>
      </c>
      <c r="C24" s="32"/>
      <c r="D24" s="32"/>
      <c r="E24" s="32" t="s">
        <v>312</v>
      </c>
      <c r="F24" s="32"/>
      <c r="G24" s="32" t="s">
        <v>313</v>
      </c>
      <c r="H24" s="33"/>
      <c r="I24" s="33"/>
      <c r="J24" s="33"/>
    </row>
    <row r="25" spans="1:14" x14ac:dyDescent="0.25">
      <c r="B25" s="32" t="s">
        <v>229</v>
      </c>
      <c r="C25" s="32"/>
      <c r="D25" s="32"/>
      <c r="E25" s="32"/>
      <c r="F25" s="32"/>
      <c r="G25" s="32"/>
      <c r="H25" s="33"/>
      <c r="I25" s="33"/>
      <c r="J25" s="33"/>
    </row>
    <row r="26" spans="1:14" ht="15.75" thickBot="1" x14ac:dyDescent="0.3">
      <c r="B26" s="32"/>
      <c r="C26" s="32"/>
      <c r="D26" s="32"/>
      <c r="E26" s="32"/>
      <c r="F26" s="32"/>
      <c r="G26" s="32"/>
      <c r="H26" s="33"/>
      <c r="I26" s="33"/>
      <c r="J26" s="33"/>
    </row>
    <row r="27" spans="1:14" x14ac:dyDescent="0.25">
      <c r="B27" s="80" t="s">
        <v>230</v>
      </c>
      <c r="C27" s="81"/>
      <c r="D27" s="81"/>
      <c r="E27" s="81"/>
      <c r="F27" s="94"/>
      <c r="G27" s="94"/>
      <c r="H27" s="94"/>
      <c r="I27" s="94"/>
      <c r="J27" s="94"/>
      <c r="K27" s="95"/>
      <c r="L27" s="95"/>
      <c r="M27" s="96"/>
    </row>
    <row r="28" spans="1:14" x14ac:dyDescent="0.25">
      <c r="B28" s="83" t="s">
        <v>231</v>
      </c>
      <c r="C28" s="32"/>
      <c r="D28" s="32"/>
      <c r="E28" s="32"/>
      <c r="F28" s="33"/>
      <c r="G28" s="33"/>
      <c r="H28" s="33"/>
      <c r="I28" s="33"/>
      <c r="J28" s="33"/>
      <c r="M28" s="97"/>
    </row>
    <row r="29" spans="1:14" x14ac:dyDescent="0.25">
      <c r="B29" s="83" t="s">
        <v>232</v>
      </c>
      <c r="C29" s="32"/>
      <c r="D29" s="32"/>
      <c r="E29" s="32"/>
      <c r="F29" s="33"/>
      <c r="G29" s="33"/>
      <c r="H29" s="33"/>
      <c r="I29" s="33"/>
      <c r="J29" s="33"/>
      <c r="M29" s="97"/>
    </row>
    <row r="30" spans="1:14" ht="21.75" customHeight="1" thickBot="1" x14ac:dyDescent="0.3">
      <c r="B30" s="197" t="s">
        <v>326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9"/>
    </row>
    <row r="31" spans="1:14" x14ac:dyDescent="0.25">
      <c r="B31" s="35"/>
      <c r="C31" s="35"/>
      <c r="D31" s="35"/>
      <c r="E31" s="35"/>
      <c r="F31" s="35"/>
      <c r="G31" s="35"/>
      <c r="H31" s="35"/>
      <c r="I31" s="33"/>
      <c r="J31" s="33"/>
    </row>
  </sheetData>
  <mergeCells count="13">
    <mergeCell ref="B30:M30"/>
    <mergeCell ref="K1:N5"/>
    <mergeCell ref="B7:N7"/>
    <mergeCell ref="E9:H9"/>
    <mergeCell ref="E10:H10"/>
    <mergeCell ref="E11:H11"/>
    <mergeCell ref="A13:A16"/>
    <mergeCell ref="B13:B16"/>
    <mergeCell ref="C13:K13"/>
    <mergeCell ref="L13:N14"/>
    <mergeCell ref="C14:E14"/>
    <mergeCell ref="F14:H14"/>
    <mergeCell ref="I14:K1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8"/>
  <sheetViews>
    <sheetView view="pageBreakPreview" zoomScale="85" zoomScaleNormal="100" zoomScaleSheetLayoutView="85" workbookViewId="0">
      <selection activeCell="O7" sqref="O7"/>
    </sheetView>
  </sheetViews>
  <sheetFormatPr defaultRowHeight="15" x14ac:dyDescent="0.25"/>
  <cols>
    <col min="1" max="1" width="8.85546875" style="35" customWidth="1"/>
    <col min="2" max="2" width="36.85546875" style="35" customWidth="1"/>
    <col min="3" max="3" width="20.140625" style="35" customWidth="1"/>
    <col min="4" max="4" width="22.7109375" style="35" customWidth="1"/>
    <col min="5" max="5" width="20.5703125" style="35" customWidth="1"/>
    <col min="6" max="6" width="17.5703125" style="35" customWidth="1"/>
    <col min="7" max="7" width="19.42578125" style="35" customWidth="1"/>
    <col min="8" max="9" width="19.28515625" style="35" customWidth="1"/>
    <col min="10" max="10" width="17.28515625" style="35" customWidth="1"/>
    <col min="11" max="11" width="23.85546875" style="35" customWidth="1"/>
    <col min="12" max="12" width="10.5703125" style="35" bestFit="1" customWidth="1"/>
    <col min="13" max="16" width="9.140625" style="35"/>
    <col min="17" max="17" width="8.5703125" style="35" customWidth="1"/>
    <col min="18" max="18" width="9.140625" style="35"/>
    <col min="19" max="19" width="9.5703125" style="35" bestFit="1" customWidth="1"/>
    <col min="20" max="16384" width="9.140625" style="35"/>
  </cols>
  <sheetData>
    <row r="1" spans="1:19" ht="15.75" x14ac:dyDescent="0.25">
      <c r="C1" s="229" t="s">
        <v>69</v>
      </c>
      <c r="D1" s="229"/>
      <c r="E1" s="229"/>
      <c r="F1" s="229"/>
      <c r="I1" s="200" t="s">
        <v>340</v>
      </c>
      <c r="J1" s="201"/>
      <c r="K1" s="201"/>
    </row>
    <row r="2" spans="1:19" ht="45" customHeight="1" x14ac:dyDescent="0.25">
      <c r="I2" s="201"/>
      <c r="J2" s="201"/>
      <c r="K2" s="201"/>
    </row>
    <row r="3" spans="1:19" ht="51" customHeight="1" x14ac:dyDescent="0.25">
      <c r="B3" s="213" t="s">
        <v>323</v>
      </c>
      <c r="C3" s="213"/>
      <c r="D3" s="213"/>
      <c r="E3" s="213"/>
      <c r="F3" s="213"/>
      <c r="G3" s="213"/>
      <c r="H3" s="213"/>
    </row>
    <row r="4" spans="1:19" hidden="1" x14ac:dyDescent="0.25">
      <c r="B4" s="32"/>
      <c r="C4" s="32"/>
      <c r="D4" s="32"/>
      <c r="E4" s="32"/>
      <c r="F4" s="32"/>
      <c r="G4" s="32"/>
      <c r="H4" s="32"/>
    </row>
    <row r="5" spans="1:19" hidden="1" x14ac:dyDescent="0.25">
      <c r="B5" s="32"/>
      <c r="C5" s="32"/>
      <c r="D5" s="32"/>
      <c r="E5" s="32"/>
      <c r="F5" s="32"/>
      <c r="G5" s="32"/>
      <c r="H5" s="32"/>
    </row>
    <row r="6" spans="1:19" ht="16.5" customHeight="1" x14ac:dyDescent="0.25">
      <c r="A6" s="214" t="s">
        <v>237</v>
      </c>
      <c r="B6" s="217" t="s">
        <v>27</v>
      </c>
      <c r="C6" s="220" t="s">
        <v>306</v>
      </c>
      <c r="D6" s="221"/>
      <c r="E6" s="222"/>
      <c r="F6" s="226" t="s">
        <v>307</v>
      </c>
      <c r="G6" s="227"/>
      <c r="H6" s="227"/>
      <c r="I6" s="227"/>
      <c r="J6" s="227"/>
      <c r="K6" s="228"/>
    </row>
    <row r="7" spans="1:19" ht="91.5" customHeight="1" x14ac:dyDescent="0.25">
      <c r="A7" s="215"/>
      <c r="B7" s="218"/>
      <c r="C7" s="223"/>
      <c r="D7" s="224"/>
      <c r="E7" s="225"/>
      <c r="F7" s="226" t="s">
        <v>308</v>
      </c>
      <c r="G7" s="227"/>
      <c r="H7" s="228"/>
      <c r="I7" s="226" t="s">
        <v>309</v>
      </c>
      <c r="J7" s="227"/>
      <c r="K7" s="228"/>
      <c r="L7" s="69"/>
    </row>
    <row r="8" spans="1:19" s="70" customFormat="1" ht="23.25" customHeight="1" x14ac:dyDescent="0.25">
      <c r="A8" s="216"/>
      <c r="B8" s="219"/>
      <c r="C8" s="68" t="s">
        <v>281</v>
      </c>
      <c r="D8" s="68" t="s">
        <v>310</v>
      </c>
      <c r="E8" s="68" t="s">
        <v>322</v>
      </c>
      <c r="F8" s="68" t="s">
        <v>281</v>
      </c>
      <c r="G8" s="68" t="s">
        <v>310</v>
      </c>
      <c r="H8" s="68" t="s">
        <v>322</v>
      </c>
      <c r="I8" s="68" t="s">
        <v>281</v>
      </c>
      <c r="J8" s="68" t="s">
        <v>310</v>
      </c>
      <c r="K8" s="68" t="s">
        <v>322</v>
      </c>
      <c r="M8" s="71"/>
    </row>
    <row r="9" spans="1:19" ht="72" x14ac:dyDescent="0.25">
      <c r="A9" s="216"/>
      <c r="B9" s="219"/>
      <c r="C9" s="36" t="s">
        <v>242</v>
      </c>
      <c r="D9" s="36" t="s">
        <v>242</v>
      </c>
      <c r="E9" s="36" t="s">
        <v>242</v>
      </c>
      <c r="F9" s="37" t="s">
        <v>243</v>
      </c>
      <c r="G9" s="37" t="s">
        <v>243</v>
      </c>
      <c r="H9" s="37" t="s">
        <v>243</v>
      </c>
      <c r="I9" s="37" t="s">
        <v>243</v>
      </c>
      <c r="J9" s="37" t="s">
        <v>243</v>
      </c>
      <c r="K9" s="37" t="s">
        <v>243</v>
      </c>
      <c r="M9" s="72"/>
      <c r="N9" s="72"/>
      <c r="Q9" s="73"/>
    </row>
    <row r="10" spans="1:19" x14ac:dyDescent="0.25">
      <c r="A10" s="34">
        <v>1</v>
      </c>
      <c r="B10" s="34">
        <f>A10+1</f>
        <v>2</v>
      </c>
      <c r="C10" s="34">
        <f t="shared" ref="C10:K10" si="0">B10+1</f>
        <v>3</v>
      </c>
      <c r="D10" s="34">
        <f t="shared" si="0"/>
        <v>4</v>
      </c>
      <c r="E10" s="34">
        <f t="shared" si="0"/>
        <v>5</v>
      </c>
      <c r="F10" s="34">
        <f t="shared" si="0"/>
        <v>6</v>
      </c>
      <c r="G10" s="34">
        <f t="shared" si="0"/>
        <v>7</v>
      </c>
      <c r="H10" s="34">
        <f t="shared" si="0"/>
        <v>8</v>
      </c>
      <c r="I10" s="34">
        <f t="shared" si="0"/>
        <v>9</v>
      </c>
      <c r="J10" s="34">
        <f t="shared" si="0"/>
        <v>10</v>
      </c>
      <c r="K10" s="34">
        <f t="shared" si="0"/>
        <v>11</v>
      </c>
    </row>
    <row r="11" spans="1:19" ht="57.75" x14ac:dyDescent="0.25">
      <c r="A11" s="34" t="s">
        <v>21</v>
      </c>
      <c r="B11" s="67" t="s">
        <v>245</v>
      </c>
      <c r="C11" s="105">
        <v>95.504000000000005</v>
      </c>
      <c r="D11" s="106">
        <v>69.586600000000004</v>
      </c>
      <c r="E11" s="107">
        <v>133.83320999999998</v>
      </c>
      <c r="F11" s="107">
        <v>53.847999999999999</v>
      </c>
      <c r="G11" s="107">
        <v>34.643149999999999</v>
      </c>
      <c r="H11" s="107">
        <v>71.309070000000006</v>
      </c>
      <c r="I11" s="107">
        <v>53.847999999999999</v>
      </c>
      <c r="J11" s="107">
        <v>34.643149999999999</v>
      </c>
      <c r="K11" s="107">
        <v>71.309070000000006</v>
      </c>
      <c r="M11" s="74"/>
      <c r="N11" s="75"/>
      <c r="O11" s="75"/>
      <c r="P11" s="75"/>
      <c r="Q11" s="75"/>
      <c r="S11" s="76"/>
    </row>
    <row r="12" spans="1:19" x14ac:dyDescent="0.25">
      <c r="A12" s="38" t="s">
        <v>246</v>
      </c>
      <c r="B12" s="67" t="s">
        <v>247</v>
      </c>
      <c r="C12" s="105">
        <v>8.1056106219790411</v>
      </c>
      <c r="D12" s="106">
        <v>6.6</v>
      </c>
      <c r="E12" s="107">
        <v>12.69352412677153</v>
      </c>
      <c r="F12" s="107">
        <v>4.57</v>
      </c>
      <c r="G12" s="107">
        <v>3.3</v>
      </c>
      <c r="H12" s="107">
        <v>6.7926828536088673</v>
      </c>
      <c r="I12" s="107">
        <v>4.57</v>
      </c>
      <c r="J12" s="107">
        <v>3.3</v>
      </c>
      <c r="K12" s="107">
        <v>6.7926828536088673</v>
      </c>
    </row>
    <row r="13" spans="1:19" x14ac:dyDescent="0.25">
      <c r="A13" s="38" t="s">
        <v>248</v>
      </c>
      <c r="B13" s="67" t="s">
        <v>249</v>
      </c>
      <c r="C13" s="108">
        <v>0</v>
      </c>
      <c r="D13" s="106">
        <v>0</v>
      </c>
      <c r="E13" s="106">
        <v>0</v>
      </c>
      <c r="F13" s="106">
        <v>0</v>
      </c>
      <c r="G13" s="106">
        <v>0</v>
      </c>
      <c r="H13" s="107">
        <v>0</v>
      </c>
      <c r="I13" s="107">
        <v>0</v>
      </c>
      <c r="J13" s="107">
        <v>0</v>
      </c>
      <c r="K13" s="107">
        <v>0</v>
      </c>
    </row>
    <row r="14" spans="1:19" ht="15.75" customHeight="1" x14ac:dyDescent="0.25">
      <c r="A14" s="38" t="s">
        <v>250</v>
      </c>
      <c r="B14" s="67" t="s">
        <v>251</v>
      </c>
      <c r="C14" s="105">
        <v>62.152302447343658</v>
      </c>
      <c r="D14" s="106">
        <v>30.03</v>
      </c>
      <c r="E14" s="107">
        <v>57.755534776810471</v>
      </c>
      <c r="F14" s="107">
        <v>35.043500000000002</v>
      </c>
      <c r="G14" s="107">
        <v>15.015000000000001</v>
      </c>
      <c r="H14" s="107">
        <v>30.906706983920348</v>
      </c>
      <c r="I14" s="107">
        <v>35.043500000000002</v>
      </c>
      <c r="J14" s="107">
        <v>15.015000000000001</v>
      </c>
      <c r="K14" s="107">
        <v>30.906706983920348</v>
      </c>
      <c r="M14" s="74"/>
      <c r="N14" s="74"/>
      <c r="O14" s="74"/>
      <c r="P14" s="74"/>
      <c r="Q14" s="74"/>
      <c r="S14" s="69"/>
    </row>
    <row r="15" spans="1:19" x14ac:dyDescent="0.25">
      <c r="A15" s="38" t="s">
        <v>252</v>
      </c>
      <c r="B15" s="67" t="s">
        <v>253</v>
      </c>
      <c r="C15" s="106">
        <v>19.080756851334506</v>
      </c>
      <c r="D15" s="106">
        <v>6.6066000000000003</v>
      </c>
      <c r="E15" s="107">
        <v>12.706217650898303</v>
      </c>
      <c r="F15" s="107">
        <v>10.7585</v>
      </c>
      <c r="G15" s="107">
        <v>3.1531499999999997</v>
      </c>
      <c r="H15" s="107">
        <v>6.490408466623272</v>
      </c>
      <c r="I15" s="107">
        <v>10.7585</v>
      </c>
      <c r="J15" s="107">
        <v>3.1531499999999997</v>
      </c>
      <c r="K15" s="107">
        <v>6.490408466623272</v>
      </c>
    </row>
    <row r="16" spans="1:19" ht="29.25" x14ac:dyDescent="0.25">
      <c r="A16" s="38" t="s">
        <v>254</v>
      </c>
      <c r="B16" s="67" t="s">
        <v>255</v>
      </c>
      <c r="C16" s="106">
        <v>5.4054290835322725</v>
      </c>
      <c r="D16" s="106">
        <v>25.8</v>
      </c>
      <c r="E16" s="107">
        <v>49.620139768288709</v>
      </c>
      <c r="F16" s="107">
        <v>3.0475000000000003</v>
      </c>
      <c r="G16" s="107">
        <v>12.9</v>
      </c>
      <c r="H16" s="107">
        <v>26.553214791380118</v>
      </c>
      <c r="I16" s="107">
        <v>3.0475000000000003</v>
      </c>
      <c r="J16" s="107">
        <v>12.9</v>
      </c>
      <c r="K16" s="107">
        <v>26.553214791380118</v>
      </c>
      <c r="M16" s="75"/>
      <c r="N16" s="75"/>
      <c r="O16" s="75"/>
      <c r="P16" s="75"/>
      <c r="Q16" s="75"/>
    </row>
    <row r="17" spans="1:19" ht="29.25" x14ac:dyDescent="0.25">
      <c r="A17" s="38" t="s">
        <v>256</v>
      </c>
      <c r="B17" s="67" t="s">
        <v>311</v>
      </c>
      <c r="C17" s="106">
        <v>0</v>
      </c>
      <c r="D17" s="109">
        <v>0</v>
      </c>
      <c r="E17" s="109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106">
        <v>0</v>
      </c>
      <c r="O17" s="69"/>
      <c r="P17" s="69"/>
    </row>
    <row r="18" spans="1:19" ht="43.5" x14ac:dyDescent="0.25">
      <c r="A18" s="38" t="s">
        <v>257</v>
      </c>
      <c r="B18" s="67" t="s">
        <v>258</v>
      </c>
      <c r="C18" s="106">
        <v>0</v>
      </c>
      <c r="D18" s="109">
        <v>0</v>
      </c>
      <c r="E18" s="109">
        <v>0</v>
      </c>
      <c r="F18" s="106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O18" s="69"/>
    </row>
    <row r="19" spans="1:19" ht="43.5" x14ac:dyDescent="0.25">
      <c r="A19" s="38" t="s">
        <v>259</v>
      </c>
      <c r="B19" s="67" t="s">
        <v>260</v>
      </c>
      <c r="C19" s="106">
        <v>5.4054290835322725</v>
      </c>
      <c r="D19" s="106">
        <v>25.8</v>
      </c>
      <c r="E19" s="107">
        <v>49.620139768288709</v>
      </c>
      <c r="F19" s="107">
        <v>3.0475000000000003</v>
      </c>
      <c r="G19" s="107">
        <v>12.9</v>
      </c>
      <c r="H19" s="107">
        <v>26.553214791380118</v>
      </c>
      <c r="I19" s="107">
        <v>3.0475000000000003</v>
      </c>
      <c r="J19" s="107">
        <v>12.9</v>
      </c>
      <c r="K19" s="107">
        <v>26.553214791380118</v>
      </c>
      <c r="M19" s="77"/>
      <c r="N19" s="75"/>
      <c r="O19" s="78"/>
      <c r="P19" s="75"/>
      <c r="Q19" s="75"/>
      <c r="S19" s="69"/>
    </row>
    <row r="20" spans="1:19" ht="15.75" customHeight="1" x14ac:dyDescent="0.25">
      <c r="A20" s="38" t="s">
        <v>261</v>
      </c>
      <c r="B20" s="67" t="s">
        <v>28</v>
      </c>
      <c r="C20" s="106">
        <v>2.8054290835322724</v>
      </c>
      <c r="D20" s="106">
        <v>1.65</v>
      </c>
      <c r="E20" s="107">
        <v>3.1733810316928825</v>
      </c>
      <c r="F20" s="107">
        <v>1.5475000000000001</v>
      </c>
      <c r="G20" s="107">
        <v>0.82499999999999996</v>
      </c>
      <c r="H20" s="107">
        <v>1.6981707134022168</v>
      </c>
      <c r="I20" s="107">
        <v>1.5475000000000001</v>
      </c>
      <c r="J20" s="107">
        <v>0.82499999999999996</v>
      </c>
      <c r="K20" s="107">
        <v>1.6981707134022168</v>
      </c>
    </row>
    <row r="21" spans="1:19" ht="29.25" x14ac:dyDescent="0.25">
      <c r="A21" s="38" t="s">
        <v>262</v>
      </c>
      <c r="B21" s="67" t="s">
        <v>29</v>
      </c>
      <c r="C21" s="106">
        <v>2.6</v>
      </c>
      <c r="D21" s="106">
        <v>1.65</v>
      </c>
      <c r="E21" s="107">
        <v>3.1733810316928825</v>
      </c>
      <c r="F21" s="107">
        <v>1.5</v>
      </c>
      <c r="G21" s="107">
        <v>0.82499999999999996</v>
      </c>
      <c r="H21" s="107">
        <v>1.6981707134022168</v>
      </c>
      <c r="I21" s="107">
        <v>1.5</v>
      </c>
      <c r="J21" s="107">
        <v>0.82499999999999996</v>
      </c>
      <c r="K21" s="107">
        <v>1.6981707134022168</v>
      </c>
    </row>
    <row r="22" spans="1:19" ht="57.75" customHeight="1" x14ac:dyDescent="0.25">
      <c r="A22" s="38" t="s">
        <v>263</v>
      </c>
      <c r="B22" s="67" t="s">
        <v>264</v>
      </c>
      <c r="C22" s="106">
        <v>0</v>
      </c>
      <c r="D22" s="106">
        <v>22.5</v>
      </c>
      <c r="E22" s="107">
        <v>43.273377704902948</v>
      </c>
      <c r="F22" s="107">
        <v>0</v>
      </c>
      <c r="G22" s="107">
        <v>11.25</v>
      </c>
      <c r="H22" s="107">
        <v>23.156873364575684</v>
      </c>
      <c r="I22" s="107">
        <v>0</v>
      </c>
      <c r="J22" s="107">
        <v>11.25</v>
      </c>
      <c r="K22" s="107">
        <v>23.156873364575684</v>
      </c>
      <c r="M22" s="79"/>
      <c r="O22" s="76"/>
    </row>
    <row r="23" spans="1:19" ht="15.75" customHeight="1" x14ac:dyDescent="0.25">
      <c r="A23" s="38" t="s">
        <v>265</v>
      </c>
      <c r="B23" s="67" t="s">
        <v>30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</row>
    <row r="24" spans="1:19" ht="32.25" customHeight="1" x14ac:dyDescent="0.25">
      <c r="A24" s="38" t="s">
        <v>266</v>
      </c>
      <c r="B24" s="67" t="s">
        <v>31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</row>
    <row r="25" spans="1:19" ht="18" customHeight="1" x14ac:dyDescent="0.25">
      <c r="A25" s="38" t="s">
        <v>267</v>
      </c>
      <c r="B25" s="39" t="s">
        <v>268</v>
      </c>
      <c r="C25" s="106">
        <v>0.75990099581053494</v>
      </c>
      <c r="D25" s="106">
        <v>0.55000000000000004</v>
      </c>
      <c r="E25" s="107">
        <v>1.0577936772309611</v>
      </c>
      <c r="F25" s="107">
        <v>0.42849999999999999</v>
      </c>
      <c r="G25" s="107">
        <v>0.27500000000000002</v>
      </c>
      <c r="H25" s="107">
        <v>0.56605690446740564</v>
      </c>
      <c r="I25" s="107">
        <v>0.42849999999999999</v>
      </c>
      <c r="J25" s="107">
        <v>0.27500000000000002</v>
      </c>
      <c r="K25" s="107">
        <v>0.56605690446740564</v>
      </c>
      <c r="M25" s="75"/>
      <c r="N25" s="75"/>
      <c r="O25" s="75"/>
      <c r="P25" s="75"/>
      <c r="Q25" s="75"/>
    </row>
    <row r="26" spans="1:19" x14ac:dyDescent="0.25">
      <c r="A26" s="38" t="s">
        <v>269</v>
      </c>
      <c r="B26" s="67" t="s">
        <v>32</v>
      </c>
      <c r="C26" s="106">
        <v>0.75990099581053494</v>
      </c>
      <c r="D26" s="106">
        <v>0.55000000000000004</v>
      </c>
      <c r="E26" s="107">
        <v>1.0577936772309611</v>
      </c>
      <c r="F26" s="107">
        <v>0.42849999999999999</v>
      </c>
      <c r="G26" s="107">
        <v>0.27500000000000002</v>
      </c>
      <c r="H26" s="107">
        <v>0.56605690446740564</v>
      </c>
      <c r="I26" s="107">
        <v>0.42849999999999999</v>
      </c>
      <c r="J26" s="107">
        <v>0.27500000000000002</v>
      </c>
      <c r="K26" s="107">
        <v>0.56605690446740564</v>
      </c>
    </row>
    <row r="27" spans="1:19" x14ac:dyDescent="0.25">
      <c r="A27" s="38" t="s">
        <v>270</v>
      </c>
      <c r="B27" s="67" t="s">
        <v>271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</row>
    <row r="28" spans="1:19" x14ac:dyDescent="0.25">
      <c r="A28" s="38" t="s">
        <v>272</v>
      </c>
      <c r="B28" s="67" t="s">
        <v>33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</row>
    <row r="29" spans="1:19" ht="43.5" x14ac:dyDescent="0.25">
      <c r="A29" s="38" t="s">
        <v>273</v>
      </c>
      <c r="B29" s="67" t="s">
        <v>274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</row>
    <row r="31" spans="1:19" x14ac:dyDescent="0.25">
      <c r="B31" s="32" t="s">
        <v>228</v>
      </c>
      <c r="C31" s="32"/>
      <c r="D31" s="32"/>
      <c r="E31" s="32" t="s">
        <v>312</v>
      </c>
      <c r="F31" s="32"/>
      <c r="G31" s="32" t="s">
        <v>320</v>
      </c>
      <c r="H31" s="32"/>
      <c r="I31" s="32"/>
      <c r="J31" s="32"/>
    </row>
    <row r="32" spans="1:19" x14ac:dyDescent="0.25">
      <c r="B32" s="32" t="s">
        <v>229</v>
      </c>
      <c r="C32" s="32"/>
      <c r="D32" s="32"/>
      <c r="E32" s="32"/>
      <c r="F32" s="32"/>
      <c r="G32" s="32"/>
      <c r="H32" s="32"/>
      <c r="I32" s="32"/>
      <c r="J32" s="32"/>
    </row>
    <row r="33" spans="2:13" ht="15.75" thickBot="1" x14ac:dyDescent="0.3">
      <c r="B33" s="32"/>
      <c r="C33" s="32"/>
      <c r="D33" s="32"/>
      <c r="E33" s="32"/>
      <c r="F33" s="32"/>
      <c r="G33" s="32"/>
      <c r="H33" s="32"/>
      <c r="I33" s="32"/>
      <c r="J33" s="32"/>
    </row>
    <row r="34" spans="2:13" x14ac:dyDescent="0.25">
      <c r="B34" s="80" t="s">
        <v>230</v>
      </c>
      <c r="C34" s="81"/>
      <c r="D34" s="82"/>
      <c r="E34" s="32"/>
      <c r="F34" s="32"/>
      <c r="G34" s="32"/>
      <c r="H34" s="32"/>
      <c r="I34" s="32"/>
      <c r="J34" s="32"/>
    </row>
    <row r="35" spans="2:13" x14ac:dyDescent="0.25">
      <c r="B35" s="83" t="s">
        <v>231</v>
      </c>
      <c r="C35" s="32"/>
      <c r="D35" s="84"/>
      <c r="E35" s="32"/>
      <c r="F35" s="32"/>
      <c r="G35" s="32"/>
      <c r="H35" s="32"/>
      <c r="I35" s="32"/>
      <c r="J35" s="32"/>
    </row>
    <row r="36" spans="2:13" x14ac:dyDescent="0.25">
      <c r="B36" s="83" t="s">
        <v>232</v>
      </c>
      <c r="C36" s="32"/>
      <c r="D36" s="84"/>
      <c r="E36" s="32"/>
      <c r="F36" s="32"/>
      <c r="G36" s="32"/>
      <c r="H36" s="32"/>
      <c r="I36" s="32"/>
      <c r="J36" s="32"/>
    </row>
    <row r="37" spans="2:13" ht="16.5" customHeight="1" x14ac:dyDescent="0.25">
      <c r="B37" s="207" t="s">
        <v>326</v>
      </c>
      <c r="C37" s="208"/>
      <c r="D37" s="209"/>
      <c r="E37" s="85"/>
      <c r="F37" s="86"/>
      <c r="G37" s="86"/>
      <c r="H37" s="86"/>
      <c r="I37" s="86"/>
      <c r="J37" s="86"/>
      <c r="K37" s="86"/>
      <c r="L37" s="86"/>
      <c r="M37" s="86"/>
    </row>
    <row r="38" spans="2:13" ht="34.5" customHeight="1" thickBot="1" x14ac:dyDescent="0.3">
      <c r="B38" s="210"/>
      <c r="C38" s="211"/>
      <c r="D38" s="212"/>
      <c r="E38" s="85"/>
      <c r="I38" s="32"/>
      <c r="J38" s="32"/>
    </row>
  </sheetData>
  <mergeCells count="10">
    <mergeCell ref="B37:D38"/>
    <mergeCell ref="I1:K2"/>
    <mergeCell ref="B3:H3"/>
    <mergeCell ref="A6:A9"/>
    <mergeCell ref="B6:B9"/>
    <mergeCell ref="C6:E7"/>
    <mergeCell ref="F6:K6"/>
    <mergeCell ref="F7:H7"/>
    <mergeCell ref="I7:K7"/>
    <mergeCell ref="C1:F1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9"/>
  <sheetViews>
    <sheetView zoomScale="130" zoomScaleNormal="130" workbookViewId="0">
      <selection activeCell="F2" sqref="F2"/>
    </sheetView>
  </sheetViews>
  <sheetFormatPr defaultRowHeight="15" x14ac:dyDescent="0.25"/>
  <cols>
    <col min="1" max="1" width="11.28515625" style="98" customWidth="1"/>
    <col min="2" max="2" width="71.5703125" style="98" customWidth="1"/>
    <col min="3" max="3" width="9.7109375" style="98" customWidth="1"/>
    <col min="4" max="4" width="13.42578125" style="98" customWidth="1"/>
    <col min="5" max="5" width="19.28515625" style="98" customWidth="1"/>
    <col min="6" max="6" width="19.85546875" style="98" customWidth="1"/>
    <col min="7" max="7" width="24.85546875" style="98" customWidth="1"/>
    <col min="8" max="9" width="9.140625" style="98"/>
    <col min="10" max="10" width="23.28515625" style="98" hidden="1" customWidth="1"/>
    <col min="11" max="12" width="0" style="125" hidden="1" customWidth="1"/>
    <col min="13" max="16384" width="9.140625" style="98"/>
  </cols>
  <sheetData>
    <row r="1" spans="1:23" ht="45" customHeight="1" x14ac:dyDescent="0.25">
      <c r="F1" s="155" t="s">
        <v>337</v>
      </c>
      <c r="G1" s="156"/>
    </row>
    <row r="3" spans="1:23" ht="56.25" customHeight="1" x14ac:dyDescent="0.25">
      <c r="A3" s="157" t="s">
        <v>338</v>
      </c>
      <c r="B3" s="158"/>
      <c r="C3" s="158"/>
      <c r="D3" s="158"/>
      <c r="E3" s="158"/>
      <c r="F3" s="158"/>
      <c r="G3" s="158"/>
      <c r="H3" s="17"/>
      <c r="I3" s="17"/>
      <c r="J3" s="17"/>
      <c r="K3" s="149"/>
      <c r="L3" s="149"/>
      <c r="M3" s="17"/>
    </row>
    <row r="4" spans="1:23" ht="15" customHeight="1" x14ac:dyDescent="0.25">
      <c r="A4" s="159" t="s">
        <v>69</v>
      </c>
      <c r="B4" s="160"/>
      <c r="C4" s="160"/>
      <c r="D4" s="160"/>
      <c r="E4" s="160"/>
      <c r="F4" s="160"/>
      <c r="G4" s="16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5" customHeight="1" x14ac:dyDescent="0.25">
      <c r="A5" s="161" t="s">
        <v>72</v>
      </c>
      <c r="B5" s="162"/>
      <c r="C5" s="162"/>
      <c r="D5" s="162"/>
      <c r="E5" s="162"/>
      <c r="F5" s="162"/>
      <c r="G5" s="16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5" customHeight="1" x14ac:dyDescent="0.25">
      <c r="A6" s="163" t="s">
        <v>73</v>
      </c>
      <c r="B6" s="164"/>
      <c r="C6" s="164"/>
      <c r="D6" s="164"/>
      <c r="E6" s="164"/>
      <c r="F6" s="164"/>
      <c r="G6" s="164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15" customHeight="1" x14ac:dyDescent="0.25">
      <c r="A7" s="165" t="s">
        <v>321</v>
      </c>
      <c r="B7" s="158"/>
      <c r="C7" s="158"/>
      <c r="D7" s="158"/>
      <c r="E7" s="158"/>
      <c r="F7" s="158"/>
      <c r="G7" s="158"/>
      <c r="H7" s="99"/>
      <c r="I7" s="99"/>
      <c r="J7" s="99"/>
      <c r="K7" s="126"/>
      <c r="L7" s="126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</row>
    <row r="9" spans="1:23" ht="57" x14ac:dyDescent="0.25">
      <c r="A9" s="20" t="s">
        <v>74</v>
      </c>
      <c r="B9" s="20" t="s">
        <v>75</v>
      </c>
      <c r="C9" s="20" t="s">
        <v>76</v>
      </c>
      <c r="D9" s="20" t="s">
        <v>77</v>
      </c>
      <c r="E9" s="20" t="s">
        <v>78</v>
      </c>
      <c r="F9" s="20" t="s">
        <v>79</v>
      </c>
      <c r="G9" s="20" t="s">
        <v>80</v>
      </c>
    </row>
    <row r="10" spans="1:23" ht="15" customHeight="1" x14ac:dyDescent="0.25">
      <c r="A10" s="21">
        <v>1</v>
      </c>
      <c r="B10" s="22" t="s">
        <v>81</v>
      </c>
      <c r="C10" s="23"/>
      <c r="D10" s="24"/>
      <c r="E10" s="24"/>
      <c r="F10" s="24"/>
      <c r="G10" s="24"/>
    </row>
    <row r="11" spans="1:23" ht="15" customHeight="1" x14ac:dyDescent="0.25">
      <c r="A11" s="25" t="s">
        <v>82</v>
      </c>
      <c r="B11" s="26" t="s">
        <v>83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J11" s="98">
        <f>SUM(G11:G124)</f>
        <v>1905.0452499999999</v>
      </c>
      <c r="K11" s="125" t="s">
        <v>334</v>
      </c>
      <c r="L11" s="125" t="s">
        <v>335</v>
      </c>
    </row>
    <row r="12" spans="1:23" ht="15" customHeight="1" x14ac:dyDescent="0.25">
      <c r="A12" s="25" t="s">
        <v>84</v>
      </c>
      <c r="B12" s="26" t="s">
        <v>85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J12" s="98">
        <f>SUM('Приложение 1 (не город)'!G10:G123)</f>
        <v>1229.08854</v>
      </c>
      <c r="K12" s="125" t="s">
        <v>334</v>
      </c>
      <c r="L12" s="125" t="s">
        <v>336</v>
      </c>
    </row>
    <row r="13" spans="1:23" ht="15" customHeight="1" x14ac:dyDescent="0.25">
      <c r="A13" s="25" t="s">
        <v>86</v>
      </c>
      <c r="B13" s="26" t="s">
        <v>87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23" ht="15" customHeight="1" x14ac:dyDescent="0.25">
      <c r="A14" s="25" t="s">
        <v>88</v>
      </c>
      <c r="B14" s="26" t="s">
        <v>89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23" ht="15" customHeight="1" x14ac:dyDescent="0.25">
      <c r="A15" s="25" t="s">
        <v>90</v>
      </c>
      <c r="B15" s="26" t="s">
        <v>91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23" ht="15" customHeight="1" x14ac:dyDescent="0.25">
      <c r="A16" s="25" t="s">
        <v>92</v>
      </c>
      <c r="B16" s="26" t="s">
        <v>93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ht="15" customHeight="1" x14ac:dyDescent="0.25">
      <c r="A17" s="25" t="s">
        <v>94</v>
      </c>
      <c r="B17" s="26" t="s">
        <v>95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ht="15" customHeight="1" x14ac:dyDescent="0.25">
      <c r="A18" s="25" t="s">
        <v>96</v>
      </c>
      <c r="B18" s="26" t="s">
        <v>97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ht="15" customHeight="1" x14ac:dyDescent="0.25">
      <c r="A19" s="25" t="s">
        <v>98</v>
      </c>
      <c r="B19" s="26" t="s">
        <v>89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ht="15" customHeight="1" x14ac:dyDescent="0.25">
      <c r="A20" s="25" t="s">
        <v>99</v>
      </c>
      <c r="B20" s="26" t="s">
        <v>87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ht="15" customHeight="1" x14ac:dyDescent="0.25">
      <c r="A21" s="25" t="s">
        <v>100</v>
      </c>
      <c r="B21" s="26" t="s">
        <v>89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15" customHeight="1" x14ac:dyDescent="0.25">
      <c r="A22" s="25" t="s">
        <v>101</v>
      </c>
      <c r="B22" s="26" t="s">
        <v>91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ht="15" customHeight="1" x14ac:dyDescent="0.25">
      <c r="A23" s="25" t="s">
        <v>102</v>
      </c>
      <c r="B23" s="26" t="s">
        <v>103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ht="15" customHeight="1" x14ac:dyDescent="0.25">
      <c r="A24" s="25" t="s">
        <v>104</v>
      </c>
      <c r="B24" s="26" t="s">
        <v>85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15" customHeight="1" x14ac:dyDescent="0.25">
      <c r="A25" s="25" t="s">
        <v>105</v>
      </c>
      <c r="B25" s="26" t="s">
        <v>87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15" customHeight="1" x14ac:dyDescent="0.25">
      <c r="A26" s="25" t="s">
        <v>106</v>
      </c>
      <c r="B26" s="26" t="s">
        <v>89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ht="15" customHeight="1" x14ac:dyDescent="0.25">
      <c r="A27" s="25" t="s">
        <v>107</v>
      </c>
      <c r="B27" s="26" t="s">
        <v>91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ht="15" customHeight="1" x14ac:dyDescent="0.25">
      <c r="A28" s="25" t="s">
        <v>108</v>
      </c>
      <c r="B28" s="26" t="s">
        <v>95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ht="15" customHeight="1" x14ac:dyDescent="0.25">
      <c r="A29" s="25" t="s">
        <v>109</v>
      </c>
      <c r="B29" s="26" t="s">
        <v>97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ht="15" customHeight="1" x14ac:dyDescent="0.25">
      <c r="A30" s="25" t="s">
        <v>110</v>
      </c>
      <c r="B30" s="26" t="s">
        <v>93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ht="15" customHeight="1" x14ac:dyDescent="0.25">
      <c r="A31" s="25" t="s">
        <v>111</v>
      </c>
      <c r="B31" s="26" t="s">
        <v>112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ht="15" customHeight="1" x14ac:dyDescent="0.25">
      <c r="A32" s="25" t="s">
        <v>113</v>
      </c>
      <c r="B32" s="26" t="s">
        <v>85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</row>
    <row r="33" spans="1:12" ht="15" customHeight="1" x14ac:dyDescent="0.25">
      <c r="A33" s="25" t="s">
        <v>114</v>
      </c>
      <c r="B33" s="26" t="s">
        <v>87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12" ht="15" customHeight="1" x14ac:dyDescent="0.25">
      <c r="A34" s="25" t="s">
        <v>115</v>
      </c>
      <c r="B34" s="26" t="s">
        <v>89</v>
      </c>
      <c r="C34" s="23">
        <v>2021</v>
      </c>
      <c r="D34" s="23">
        <v>0.4</v>
      </c>
      <c r="E34" s="23">
        <v>130</v>
      </c>
      <c r="F34" s="23" t="s">
        <v>329</v>
      </c>
      <c r="G34" s="123">
        <v>177.30983000000001</v>
      </c>
    </row>
    <row r="35" spans="1:12" s="121" customFormat="1" ht="15" customHeight="1" x14ac:dyDescent="0.25">
      <c r="A35" s="25" t="s">
        <v>115</v>
      </c>
      <c r="B35" s="26" t="s">
        <v>89</v>
      </c>
      <c r="C35" s="23">
        <v>2021</v>
      </c>
      <c r="D35" s="23">
        <v>0.4</v>
      </c>
      <c r="E35" s="23">
        <v>200</v>
      </c>
      <c r="F35" s="23" t="s">
        <v>331</v>
      </c>
      <c r="G35" s="123">
        <v>89.23948</v>
      </c>
      <c r="K35" s="125"/>
      <c r="L35" s="125"/>
    </row>
    <row r="36" spans="1:12" ht="15" customHeight="1" x14ac:dyDescent="0.25">
      <c r="A36" s="25" t="s">
        <v>116</v>
      </c>
      <c r="B36" s="26" t="s">
        <v>91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12" ht="15" customHeight="1" x14ac:dyDescent="0.25">
      <c r="A37" s="25" t="s">
        <v>117</v>
      </c>
      <c r="B37" s="26" t="s">
        <v>93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12" ht="15" customHeight="1" x14ac:dyDescent="0.25">
      <c r="A38" s="25" t="s">
        <v>118</v>
      </c>
      <c r="B38" s="26" t="s">
        <v>95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12" ht="15" customHeight="1" x14ac:dyDescent="0.25">
      <c r="A39" s="25" t="s">
        <v>119</v>
      </c>
      <c r="B39" s="26" t="s">
        <v>97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1:12" ht="15" customHeight="1" x14ac:dyDescent="0.25">
      <c r="A40" s="25" t="s">
        <v>120</v>
      </c>
      <c r="B40" s="26" t="s">
        <v>89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</row>
    <row r="41" spans="1:12" ht="15" customHeight="1" x14ac:dyDescent="0.25">
      <c r="A41" s="25" t="s">
        <v>121</v>
      </c>
      <c r="B41" s="26" t="s">
        <v>91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1:12" ht="15" customHeight="1" x14ac:dyDescent="0.25">
      <c r="A42" s="25" t="s">
        <v>122</v>
      </c>
      <c r="B42" s="26" t="s">
        <v>93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</row>
    <row r="43" spans="1:12" ht="15" customHeight="1" x14ac:dyDescent="0.25">
      <c r="A43" s="25" t="s">
        <v>123</v>
      </c>
      <c r="B43" s="26" t="s">
        <v>87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</row>
    <row r="44" spans="1:12" ht="15" customHeight="1" x14ac:dyDescent="0.25">
      <c r="A44" s="25" t="s">
        <v>124</v>
      </c>
      <c r="B44" s="26" t="s">
        <v>89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</row>
    <row r="45" spans="1:12" ht="15" customHeight="1" x14ac:dyDescent="0.25">
      <c r="A45" s="25" t="s">
        <v>125</v>
      </c>
      <c r="B45" s="26" t="s">
        <v>93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</row>
    <row r="46" spans="1:12" ht="15" customHeight="1" x14ac:dyDescent="0.25">
      <c r="A46" s="21">
        <v>2</v>
      </c>
      <c r="B46" s="22" t="s">
        <v>126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</row>
    <row r="47" spans="1:12" ht="15" customHeight="1" x14ac:dyDescent="0.25">
      <c r="A47" s="25" t="s">
        <v>127</v>
      </c>
      <c r="B47" s="26" t="s">
        <v>128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</row>
    <row r="48" spans="1:12" ht="15" customHeight="1" x14ac:dyDescent="0.25">
      <c r="A48" s="25" t="s">
        <v>129</v>
      </c>
      <c r="B48" s="26" t="s">
        <v>130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1:7" ht="15" customHeight="1" x14ac:dyDescent="0.25">
      <c r="A49" s="25" t="s">
        <v>131</v>
      </c>
      <c r="B49" s="26" t="s">
        <v>132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</row>
    <row r="50" spans="1:7" ht="15" customHeight="1" x14ac:dyDescent="0.25">
      <c r="A50" s="25" t="s">
        <v>133</v>
      </c>
      <c r="B50" s="26" t="s">
        <v>91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</row>
    <row r="51" spans="1:7" ht="15" customHeight="1" x14ac:dyDescent="0.25">
      <c r="A51" s="25" t="s">
        <v>134</v>
      </c>
      <c r="B51" s="26" t="s">
        <v>93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</row>
    <row r="52" spans="1:7" ht="15" customHeight="1" x14ac:dyDescent="0.25">
      <c r="A52" s="25" t="s">
        <v>135</v>
      </c>
      <c r="B52" s="26" t="s">
        <v>136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</row>
    <row r="53" spans="1:7" ht="15" customHeight="1" x14ac:dyDescent="0.25">
      <c r="A53" s="25" t="s">
        <v>137</v>
      </c>
      <c r="B53" s="26" t="s">
        <v>138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</row>
    <row r="54" spans="1:7" ht="15" customHeight="1" x14ac:dyDescent="0.25">
      <c r="A54" s="25" t="s">
        <v>139</v>
      </c>
      <c r="B54" s="26" t="s">
        <v>89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</row>
    <row r="55" spans="1:7" ht="15" customHeight="1" x14ac:dyDescent="0.25">
      <c r="A55" s="25" t="s">
        <v>140</v>
      </c>
      <c r="B55" s="26" t="s">
        <v>91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</row>
    <row r="56" spans="1:7" ht="15" customHeight="1" x14ac:dyDescent="0.25">
      <c r="A56" s="25" t="s">
        <v>141</v>
      </c>
      <c r="B56" s="26" t="s">
        <v>93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</row>
    <row r="57" spans="1:7" ht="15" customHeight="1" x14ac:dyDescent="0.25">
      <c r="A57" s="25" t="s">
        <v>142</v>
      </c>
      <c r="B57" s="26" t="s">
        <v>136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</row>
    <row r="58" spans="1:7" ht="15" customHeight="1" x14ac:dyDescent="0.25">
      <c r="A58" s="25" t="s">
        <v>143</v>
      </c>
      <c r="B58" s="26" t="s">
        <v>144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1:7" ht="15" customHeight="1" x14ac:dyDescent="0.25">
      <c r="A59" s="25" t="s">
        <v>145</v>
      </c>
      <c r="B59" s="26" t="s">
        <v>132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</row>
    <row r="60" spans="1:7" ht="15" customHeight="1" x14ac:dyDescent="0.25">
      <c r="A60" s="25" t="s">
        <v>146</v>
      </c>
      <c r="B60" s="26" t="s">
        <v>89</v>
      </c>
      <c r="C60" s="23">
        <v>2021</v>
      </c>
      <c r="D60" s="23">
        <v>0.4</v>
      </c>
      <c r="E60" s="23">
        <v>94.2</v>
      </c>
      <c r="F60" s="23" t="s">
        <v>329</v>
      </c>
      <c r="G60" s="123">
        <v>416.63074</v>
      </c>
    </row>
    <row r="61" spans="1:7" ht="15" customHeight="1" x14ac:dyDescent="0.25">
      <c r="A61" s="25" t="s">
        <v>147</v>
      </c>
      <c r="B61" s="26" t="s">
        <v>91</v>
      </c>
      <c r="C61" s="23">
        <v>2020</v>
      </c>
      <c r="D61" s="23">
        <v>0.4</v>
      </c>
      <c r="E61" s="23">
        <v>210</v>
      </c>
      <c r="F61" s="23" t="s">
        <v>327</v>
      </c>
      <c r="G61" s="123">
        <v>82.916669999999996</v>
      </c>
    </row>
    <row r="62" spans="1:7" ht="15" customHeight="1" x14ac:dyDescent="0.25">
      <c r="A62" s="25" t="s">
        <v>148</v>
      </c>
      <c r="B62" s="26" t="s">
        <v>93</v>
      </c>
      <c r="C62" s="23">
        <v>2020</v>
      </c>
      <c r="D62" s="23">
        <v>10</v>
      </c>
      <c r="E62" s="23">
        <v>179</v>
      </c>
      <c r="F62" s="23" t="s">
        <v>328</v>
      </c>
      <c r="G62" s="123">
        <v>249.33387999999999</v>
      </c>
    </row>
    <row r="63" spans="1:7" ht="15" customHeight="1" x14ac:dyDescent="0.25">
      <c r="A63" s="25" t="s">
        <v>149</v>
      </c>
      <c r="B63" s="26" t="s">
        <v>136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</row>
    <row r="64" spans="1:7" ht="15" customHeight="1" x14ac:dyDescent="0.25">
      <c r="A64" s="25" t="s">
        <v>150</v>
      </c>
      <c r="B64" s="26" t="s">
        <v>138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</row>
    <row r="65" spans="1:7" ht="15" customHeight="1" x14ac:dyDescent="0.25">
      <c r="A65" s="25" t="s">
        <v>151</v>
      </c>
      <c r="B65" s="26" t="s">
        <v>89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</row>
    <row r="66" spans="1:7" ht="15" customHeight="1" x14ac:dyDescent="0.25">
      <c r="A66" s="25" t="s">
        <v>152</v>
      </c>
      <c r="B66" s="26" t="s">
        <v>91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</row>
    <row r="67" spans="1:7" ht="15" customHeight="1" x14ac:dyDescent="0.25">
      <c r="A67" s="25" t="s">
        <v>153</v>
      </c>
      <c r="B67" s="26" t="s">
        <v>93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</row>
    <row r="68" spans="1:7" ht="15" customHeight="1" x14ac:dyDescent="0.25">
      <c r="A68" s="25" t="s">
        <v>154</v>
      </c>
      <c r="B68" s="26" t="s">
        <v>136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</row>
    <row r="69" spans="1:7" ht="15" customHeight="1" x14ac:dyDescent="0.25">
      <c r="A69" s="25" t="s">
        <v>155</v>
      </c>
      <c r="B69" s="26" t="s">
        <v>156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</row>
    <row r="70" spans="1:7" ht="15" customHeight="1" x14ac:dyDescent="0.25">
      <c r="A70" s="25" t="s">
        <v>157</v>
      </c>
      <c r="B70" s="26" t="s">
        <v>130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</row>
    <row r="71" spans="1:7" ht="15" customHeight="1" x14ac:dyDescent="0.25">
      <c r="A71" s="25" t="s">
        <v>158</v>
      </c>
      <c r="B71" s="26" t="s">
        <v>132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</row>
    <row r="72" spans="1:7" ht="15" customHeight="1" x14ac:dyDescent="0.25">
      <c r="A72" s="25" t="s">
        <v>159</v>
      </c>
      <c r="B72" s="26" t="s">
        <v>136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</row>
    <row r="73" spans="1:7" ht="15" customHeight="1" x14ac:dyDescent="0.25">
      <c r="A73" s="25" t="s">
        <v>160</v>
      </c>
      <c r="B73" s="26" t="s">
        <v>144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</row>
    <row r="74" spans="1:7" ht="15" customHeight="1" x14ac:dyDescent="0.25">
      <c r="A74" s="25" t="s">
        <v>161</v>
      </c>
      <c r="B74" s="26" t="s">
        <v>132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</row>
    <row r="75" spans="1:7" ht="15" customHeight="1" x14ac:dyDescent="0.25">
      <c r="A75" s="25" t="s">
        <v>162</v>
      </c>
      <c r="B75" s="26" t="s">
        <v>89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</row>
    <row r="76" spans="1:7" ht="15" customHeight="1" x14ac:dyDescent="0.25">
      <c r="A76" s="25" t="s">
        <v>163</v>
      </c>
      <c r="B76" s="26" t="s">
        <v>138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</row>
    <row r="77" spans="1:7" ht="15" customHeight="1" x14ac:dyDescent="0.25">
      <c r="A77" s="25" t="s">
        <v>164</v>
      </c>
      <c r="B77" s="26" t="s">
        <v>93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</row>
    <row r="78" spans="1:7" ht="15" customHeight="1" x14ac:dyDescent="0.25">
      <c r="A78" s="25" t="s">
        <v>165</v>
      </c>
      <c r="B78" s="26" t="s">
        <v>166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</row>
    <row r="79" spans="1:7" ht="15" customHeight="1" x14ac:dyDescent="0.25">
      <c r="A79" s="25" t="s">
        <v>167</v>
      </c>
      <c r="B79" s="26" t="s">
        <v>130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</row>
    <row r="80" spans="1:7" ht="15" customHeight="1" x14ac:dyDescent="0.25">
      <c r="A80" s="25" t="s">
        <v>168</v>
      </c>
      <c r="B80" s="26" t="s">
        <v>132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</row>
    <row r="81" spans="1:7" ht="15" customHeight="1" x14ac:dyDescent="0.25">
      <c r="A81" s="25" t="s">
        <v>169</v>
      </c>
      <c r="B81" s="26" t="s">
        <v>91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</row>
    <row r="82" spans="1:7" ht="15" customHeight="1" x14ac:dyDescent="0.25">
      <c r="A82" s="25" t="s">
        <v>170</v>
      </c>
      <c r="B82" s="26" t="s">
        <v>93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</row>
    <row r="83" spans="1:7" ht="15" customHeight="1" x14ac:dyDescent="0.25">
      <c r="A83" s="25" t="s">
        <v>171</v>
      </c>
      <c r="B83" s="26" t="s">
        <v>136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</row>
    <row r="84" spans="1:7" ht="15" customHeight="1" x14ac:dyDescent="0.25">
      <c r="A84" s="25" t="s">
        <v>172</v>
      </c>
      <c r="B84" s="26" t="s">
        <v>138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</row>
    <row r="85" spans="1:7" ht="15" customHeight="1" x14ac:dyDescent="0.25">
      <c r="A85" s="25" t="s">
        <v>173</v>
      </c>
      <c r="B85" s="26" t="s">
        <v>91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</row>
    <row r="86" spans="1:7" ht="15" customHeight="1" x14ac:dyDescent="0.25">
      <c r="A86" s="25" t="s">
        <v>174</v>
      </c>
      <c r="B86" s="26" t="s">
        <v>144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</row>
    <row r="87" spans="1:7" ht="15" customHeight="1" x14ac:dyDescent="0.25">
      <c r="A87" s="25" t="s">
        <v>175</v>
      </c>
      <c r="B87" s="26" t="s">
        <v>132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</row>
    <row r="88" spans="1:7" ht="15" customHeight="1" x14ac:dyDescent="0.25">
      <c r="A88" s="25" t="s">
        <v>176</v>
      </c>
      <c r="B88" s="26" t="s">
        <v>89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</row>
    <row r="89" spans="1:7" ht="15" customHeight="1" x14ac:dyDescent="0.25">
      <c r="A89" s="25" t="s">
        <v>177</v>
      </c>
      <c r="B89" s="26" t="s">
        <v>91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</row>
    <row r="90" spans="1:7" ht="15" customHeight="1" x14ac:dyDescent="0.25">
      <c r="A90" s="25" t="s">
        <v>178</v>
      </c>
      <c r="B90" s="26" t="s">
        <v>93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</row>
    <row r="91" spans="1:7" ht="15" customHeight="1" x14ac:dyDescent="0.25">
      <c r="A91" s="25" t="s">
        <v>179</v>
      </c>
      <c r="B91" s="26" t="s">
        <v>136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</row>
    <row r="92" spans="1:7" ht="15" customHeight="1" x14ac:dyDescent="0.25">
      <c r="A92" s="25" t="s">
        <v>180</v>
      </c>
      <c r="B92" s="26" t="s">
        <v>138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</row>
    <row r="93" spans="1:7" ht="15" customHeight="1" x14ac:dyDescent="0.25">
      <c r="A93" s="25" t="s">
        <v>181</v>
      </c>
      <c r="B93" s="26" t="s">
        <v>91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</row>
    <row r="94" spans="1:7" ht="15" customHeight="1" x14ac:dyDescent="0.25">
      <c r="A94" s="25" t="s">
        <v>182</v>
      </c>
      <c r="B94" s="26" t="s">
        <v>93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</row>
    <row r="95" spans="1:7" ht="15" customHeight="1" x14ac:dyDescent="0.25">
      <c r="A95" s="25" t="s">
        <v>183</v>
      </c>
      <c r="B95" s="26" t="s">
        <v>136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</row>
    <row r="96" spans="1:7" ht="15" customHeight="1" x14ac:dyDescent="0.25">
      <c r="A96" s="21">
        <v>3</v>
      </c>
      <c r="B96" s="27" t="s">
        <v>184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</row>
    <row r="97" spans="1:7" ht="15" customHeight="1" x14ac:dyDescent="0.25">
      <c r="A97" s="25" t="s">
        <v>185</v>
      </c>
      <c r="B97" s="26" t="s">
        <v>186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</row>
    <row r="98" spans="1:7" ht="15" customHeight="1" x14ac:dyDescent="0.25">
      <c r="A98" s="25" t="s">
        <v>187</v>
      </c>
      <c r="B98" s="26" t="s">
        <v>188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</row>
    <row r="99" spans="1:7" ht="15" customHeight="1" x14ac:dyDescent="0.25">
      <c r="A99" s="25" t="s">
        <v>189</v>
      </c>
      <c r="B99" s="26" t="s">
        <v>190</v>
      </c>
      <c r="C99" s="23">
        <v>2020</v>
      </c>
      <c r="D99" s="23">
        <v>10</v>
      </c>
      <c r="E99" s="23">
        <v>0</v>
      </c>
      <c r="F99" s="23">
        <v>0</v>
      </c>
      <c r="G99" s="123">
        <v>313.03332999999998</v>
      </c>
    </row>
    <row r="100" spans="1:7" ht="15" customHeight="1" x14ac:dyDescent="0.25">
      <c r="A100" s="25" t="s">
        <v>191</v>
      </c>
      <c r="B100" s="26" t="s">
        <v>192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</row>
    <row r="101" spans="1:7" ht="15" customHeight="1" x14ac:dyDescent="0.25">
      <c r="A101" s="25" t="s">
        <v>193</v>
      </c>
      <c r="B101" s="26" t="s">
        <v>194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</row>
    <row r="102" spans="1:7" ht="15" customHeight="1" x14ac:dyDescent="0.25">
      <c r="A102" s="25" t="s">
        <v>195</v>
      </c>
      <c r="B102" s="26" t="s">
        <v>190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</row>
    <row r="103" spans="1:7" ht="15" customHeight="1" x14ac:dyDescent="0.25">
      <c r="A103" s="25" t="s">
        <v>196</v>
      </c>
      <c r="B103" s="26" t="s">
        <v>197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</row>
    <row r="104" spans="1:7" ht="15" customHeight="1" x14ac:dyDescent="0.25">
      <c r="A104" s="25" t="s">
        <v>198</v>
      </c>
      <c r="B104" s="26" t="s">
        <v>188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</row>
    <row r="105" spans="1:7" ht="15" customHeight="1" x14ac:dyDescent="0.25">
      <c r="A105" s="21">
        <v>4</v>
      </c>
      <c r="B105" s="27" t="s">
        <v>199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</row>
    <row r="106" spans="1:7" ht="15" customHeight="1" x14ac:dyDescent="0.25">
      <c r="A106" s="25" t="s">
        <v>200</v>
      </c>
      <c r="B106" s="26" t="s">
        <v>201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</row>
    <row r="107" spans="1:7" ht="15" customHeight="1" x14ac:dyDescent="0.25">
      <c r="A107" s="25" t="s">
        <v>202</v>
      </c>
      <c r="B107" s="26" t="s">
        <v>203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</row>
    <row r="108" spans="1:7" ht="15" customHeight="1" x14ac:dyDescent="0.25">
      <c r="A108" s="25" t="s">
        <v>204</v>
      </c>
      <c r="B108" s="26" t="s">
        <v>205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</row>
    <row r="109" spans="1:7" ht="15" customHeight="1" x14ac:dyDescent="0.25">
      <c r="A109" s="25" t="s">
        <v>206</v>
      </c>
      <c r="B109" s="26" t="s">
        <v>207</v>
      </c>
      <c r="C109" s="23">
        <v>2021</v>
      </c>
      <c r="D109" s="23">
        <v>6</v>
      </c>
      <c r="E109" s="23">
        <v>0</v>
      </c>
      <c r="F109" s="23" t="s">
        <v>330</v>
      </c>
      <c r="G109" s="123">
        <v>576.58132000000001</v>
      </c>
    </row>
    <row r="110" spans="1:7" ht="15" customHeight="1" x14ac:dyDescent="0.25">
      <c r="A110" s="25" t="s">
        <v>208</v>
      </c>
      <c r="B110" s="26" t="s">
        <v>209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</row>
    <row r="111" spans="1:7" ht="15" customHeight="1" x14ac:dyDescent="0.25">
      <c r="A111" s="25" t="s">
        <v>210</v>
      </c>
      <c r="B111" s="26" t="s">
        <v>211</v>
      </c>
      <c r="C111" s="23">
        <v>0</v>
      </c>
      <c r="D111" s="23">
        <v>0</v>
      </c>
      <c r="E111" s="23">
        <v>0</v>
      </c>
      <c r="F111" s="23">
        <v>0</v>
      </c>
      <c r="G111" s="23">
        <v>0</v>
      </c>
    </row>
    <row r="112" spans="1:7" ht="15" customHeight="1" x14ac:dyDescent="0.25">
      <c r="A112" s="25" t="s">
        <v>212</v>
      </c>
      <c r="B112" s="26" t="s">
        <v>213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</row>
    <row r="113" spans="1:10" ht="15" customHeight="1" x14ac:dyDescent="0.25">
      <c r="A113" s="25" t="s">
        <v>214</v>
      </c>
      <c r="B113" s="26" t="s">
        <v>215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</row>
    <row r="114" spans="1:10" ht="15" customHeight="1" x14ac:dyDescent="0.25">
      <c r="A114" s="25" t="s">
        <v>216</v>
      </c>
      <c r="B114" s="26" t="s">
        <v>207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</row>
    <row r="115" spans="1:10" ht="15" customHeight="1" x14ac:dyDescent="0.25">
      <c r="A115" s="25" t="s">
        <v>217</v>
      </c>
      <c r="B115" s="26" t="s">
        <v>209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</row>
    <row r="116" spans="1:10" ht="15" customHeight="1" x14ac:dyDescent="0.25">
      <c r="A116" s="25" t="s">
        <v>218</v>
      </c>
      <c r="B116" s="26" t="s">
        <v>211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</row>
    <row r="117" spans="1:10" ht="15" customHeight="1" x14ac:dyDescent="0.25">
      <c r="A117" s="25" t="s">
        <v>219</v>
      </c>
      <c r="B117" s="26" t="s">
        <v>213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</row>
    <row r="118" spans="1:10" ht="15" customHeight="1" x14ac:dyDescent="0.25">
      <c r="A118" s="21">
        <v>5</v>
      </c>
      <c r="B118" s="27" t="s">
        <v>220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</row>
    <row r="119" spans="1:10" ht="15" customHeight="1" x14ac:dyDescent="0.25">
      <c r="A119" s="25" t="s">
        <v>221</v>
      </c>
      <c r="B119" s="26" t="s">
        <v>201</v>
      </c>
      <c r="C119" s="23">
        <v>0</v>
      </c>
      <c r="D119" s="23">
        <v>0</v>
      </c>
      <c r="E119" s="23">
        <v>0</v>
      </c>
      <c r="F119" s="23">
        <v>0</v>
      </c>
      <c r="G119" s="23">
        <v>0</v>
      </c>
    </row>
    <row r="120" spans="1:10" ht="15" customHeight="1" x14ac:dyDescent="0.25">
      <c r="A120" s="25" t="s">
        <v>222</v>
      </c>
      <c r="B120" s="26" t="s">
        <v>205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</row>
    <row r="121" spans="1:10" ht="15" customHeight="1" x14ac:dyDescent="0.25">
      <c r="A121" s="25" t="s">
        <v>223</v>
      </c>
      <c r="B121" s="26" t="s">
        <v>215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</row>
    <row r="122" spans="1:10" ht="15" customHeight="1" x14ac:dyDescent="0.25">
      <c r="A122" s="25" t="s">
        <v>224</v>
      </c>
      <c r="B122" s="26" t="s">
        <v>213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</row>
    <row r="123" spans="1:10" ht="15" customHeight="1" x14ac:dyDescent="0.25">
      <c r="A123" s="21">
        <v>6</v>
      </c>
      <c r="B123" s="27" t="s">
        <v>225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</row>
    <row r="124" spans="1:10" x14ac:dyDescent="0.25">
      <c r="A124" s="25" t="s">
        <v>226</v>
      </c>
      <c r="B124" s="26" t="s">
        <v>227</v>
      </c>
      <c r="C124" s="23">
        <v>0</v>
      </c>
      <c r="D124" s="23">
        <v>0</v>
      </c>
      <c r="E124" s="23">
        <v>0</v>
      </c>
      <c r="F124" s="23">
        <v>0</v>
      </c>
      <c r="G124" s="23">
        <v>0</v>
      </c>
    </row>
    <row r="125" spans="1:10" ht="42.75" x14ac:dyDescent="0.25">
      <c r="A125" s="52">
        <v>7</v>
      </c>
      <c r="B125" s="53" t="s">
        <v>283</v>
      </c>
      <c r="C125" s="54" t="s">
        <v>76</v>
      </c>
      <c r="D125" s="54" t="s">
        <v>77</v>
      </c>
      <c r="E125" s="54" t="s">
        <v>284</v>
      </c>
      <c r="F125" s="54" t="s">
        <v>285</v>
      </c>
      <c r="G125" s="54" t="s">
        <v>80</v>
      </c>
    </row>
    <row r="126" spans="1:10" ht="15.75" x14ac:dyDescent="0.25">
      <c r="A126" s="55" t="s">
        <v>286</v>
      </c>
      <c r="B126" s="56" t="s">
        <v>287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  <c r="J126" s="98">
        <f>SUM(G126:G131)</f>
        <v>118.29478000000002</v>
      </c>
    </row>
    <row r="127" spans="1:10" ht="15.75" x14ac:dyDescent="0.25">
      <c r="A127" s="55" t="s">
        <v>288</v>
      </c>
      <c r="B127" s="56" t="s">
        <v>289</v>
      </c>
      <c r="C127" s="23">
        <v>2021</v>
      </c>
      <c r="D127" s="23">
        <v>0.4</v>
      </c>
      <c r="E127" s="23">
        <v>2</v>
      </c>
      <c r="F127" s="23">
        <v>16.5</v>
      </c>
      <c r="G127" s="123">
        <v>21.707039999999999</v>
      </c>
      <c r="J127" s="98">
        <f>SUM('Приложение 1 (не город)'!G125:G130)</f>
        <v>14.005520000000001</v>
      </c>
    </row>
    <row r="128" spans="1:10" ht="15.75" x14ac:dyDescent="0.25">
      <c r="A128" s="55" t="s">
        <v>290</v>
      </c>
      <c r="B128" s="56" t="s">
        <v>291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</row>
    <row r="129" spans="1:8" ht="15.75" x14ac:dyDescent="0.25">
      <c r="A129" s="55" t="s">
        <v>292</v>
      </c>
      <c r="B129" s="56" t="s">
        <v>289</v>
      </c>
      <c r="C129" s="23">
        <v>2021</v>
      </c>
      <c r="D129" s="23">
        <v>0.4</v>
      </c>
      <c r="E129" s="23">
        <v>4</v>
      </c>
      <c r="F129" s="23">
        <v>85</v>
      </c>
      <c r="G129" s="123">
        <v>82.628870000000006</v>
      </c>
    </row>
    <row r="130" spans="1:8" ht="15.75" x14ac:dyDescent="0.25">
      <c r="A130" s="55" t="s">
        <v>293</v>
      </c>
      <c r="B130" s="56" t="s">
        <v>294</v>
      </c>
      <c r="C130" s="23">
        <v>2021</v>
      </c>
      <c r="D130" s="23">
        <v>0.4</v>
      </c>
      <c r="E130" s="23">
        <v>1</v>
      </c>
      <c r="F130" s="23">
        <v>150</v>
      </c>
      <c r="G130" s="123">
        <v>13.958869999999999</v>
      </c>
    </row>
    <row r="131" spans="1:8" ht="15.75" x14ac:dyDescent="0.25">
      <c r="A131" s="55" t="s">
        <v>295</v>
      </c>
      <c r="B131" s="56" t="s">
        <v>296</v>
      </c>
      <c r="C131" s="23">
        <v>0</v>
      </c>
      <c r="D131" s="23">
        <v>0</v>
      </c>
      <c r="E131" s="23">
        <v>0</v>
      </c>
      <c r="F131" s="23">
        <v>0</v>
      </c>
      <c r="G131" s="23">
        <v>0</v>
      </c>
    </row>
    <row r="132" spans="1:8" x14ac:dyDescent="0.25">
      <c r="A132" s="49"/>
      <c r="B132" s="50"/>
      <c r="C132" s="51"/>
      <c r="D132" s="51"/>
      <c r="E132" s="51"/>
      <c r="F132" s="51"/>
      <c r="G132" s="51"/>
    </row>
    <row r="133" spans="1:8" x14ac:dyDescent="0.25">
      <c r="A133" s="28" t="s">
        <v>297</v>
      </c>
      <c r="B133" s="28"/>
      <c r="C133" s="28"/>
      <c r="D133" s="28"/>
      <c r="E133" s="28"/>
      <c r="F133" s="28" t="s">
        <v>319</v>
      </c>
    </row>
    <row r="134" spans="1:8" x14ac:dyDescent="0.25">
      <c r="A134" s="28" t="s">
        <v>229</v>
      </c>
      <c r="B134" s="28"/>
      <c r="C134" s="28"/>
      <c r="D134" s="28"/>
      <c r="E134" s="28"/>
      <c r="F134" s="28"/>
    </row>
    <row r="135" spans="1:8" x14ac:dyDescent="0.25">
      <c r="A135" s="28"/>
      <c r="B135" s="28"/>
      <c r="C135" s="28"/>
      <c r="D135" s="28"/>
      <c r="E135" s="28"/>
      <c r="F135" s="28"/>
    </row>
    <row r="136" spans="1:8" x14ac:dyDescent="0.25">
      <c r="A136" s="28" t="s">
        <v>230</v>
      </c>
      <c r="B136" s="28"/>
      <c r="C136" s="28"/>
      <c r="D136" s="28"/>
      <c r="E136" s="15"/>
      <c r="F136" s="15"/>
    </row>
    <row r="137" spans="1:8" x14ac:dyDescent="0.25">
      <c r="A137" s="28" t="s">
        <v>231</v>
      </c>
      <c r="B137" s="28"/>
      <c r="C137" s="28"/>
      <c r="D137" s="28"/>
      <c r="E137" s="15"/>
      <c r="F137" s="15"/>
    </row>
    <row r="138" spans="1:8" x14ac:dyDescent="0.25">
      <c r="A138" s="28" t="s">
        <v>232</v>
      </c>
      <c r="B138" s="28"/>
      <c r="C138" s="28"/>
      <c r="D138" s="28"/>
      <c r="E138" s="15"/>
      <c r="F138" s="15"/>
    </row>
    <row r="139" spans="1:8" ht="30" customHeight="1" x14ac:dyDescent="0.25">
      <c r="A139" s="154" t="s">
        <v>325</v>
      </c>
      <c r="B139" s="154"/>
      <c r="C139" s="154"/>
      <c r="D139" s="154"/>
      <c r="E139" s="154"/>
      <c r="F139" s="154"/>
      <c r="G139" s="154"/>
      <c r="H139" s="154"/>
    </row>
  </sheetData>
  <autoFilter ref="A9:W9" xr:uid="{00000000-0001-0000-0100-000000000000}"/>
  <mergeCells count="7">
    <mergeCell ref="A139:H139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8"/>
  <sheetViews>
    <sheetView zoomScale="115" zoomScaleNormal="115" workbookViewId="0">
      <pane ySplit="9" topLeftCell="A100" activePane="bottomLeft" state="frozen"/>
      <selection pane="bottomLeft" activeCell="J111" sqref="J111"/>
    </sheetView>
  </sheetViews>
  <sheetFormatPr defaultRowHeight="15" x14ac:dyDescent="0.25"/>
  <cols>
    <col min="1" max="1" width="11.28515625" style="98" customWidth="1"/>
    <col min="2" max="2" width="71.5703125" style="98" customWidth="1"/>
    <col min="3" max="3" width="9.7109375" style="98" customWidth="1"/>
    <col min="4" max="4" width="13.42578125" style="98" customWidth="1"/>
    <col min="5" max="5" width="19.28515625" style="98" customWidth="1"/>
    <col min="6" max="6" width="19.85546875" style="98" customWidth="1"/>
    <col min="7" max="7" width="24.85546875" style="98" customWidth="1"/>
    <col min="8" max="16384" width="9.140625" style="98"/>
  </cols>
  <sheetData>
    <row r="1" spans="1:23" ht="45" customHeight="1" x14ac:dyDescent="0.25">
      <c r="A1" s="150"/>
      <c r="B1" s="150"/>
      <c r="C1" s="150"/>
      <c r="D1" s="150"/>
      <c r="E1" s="150"/>
      <c r="F1" s="155" t="s">
        <v>337</v>
      </c>
      <c r="G1" s="156"/>
    </row>
    <row r="2" spans="1:23" x14ac:dyDescent="0.25">
      <c r="A2" s="150"/>
      <c r="B2" s="150"/>
      <c r="C2" s="150"/>
      <c r="D2" s="150"/>
      <c r="E2" s="150"/>
      <c r="F2" s="150"/>
      <c r="G2" s="150"/>
    </row>
    <row r="3" spans="1:23" ht="67.5" customHeight="1" x14ac:dyDescent="0.25">
      <c r="A3" s="157" t="s">
        <v>338</v>
      </c>
      <c r="B3" s="158"/>
      <c r="C3" s="158"/>
      <c r="D3" s="158"/>
      <c r="E3" s="158"/>
      <c r="F3" s="158"/>
      <c r="G3" s="158"/>
      <c r="H3" s="17"/>
      <c r="I3" s="17"/>
      <c r="J3" s="17"/>
      <c r="K3" s="17"/>
      <c r="L3" s="17"/>
      <c r="M3" s="110"/>
    </row>
    <row r="4" spans="1:23" s="112" customFormat="1" ht="15" customHeight="1" x14ac:dyDescent="0.25">
      <c r="A4" s="159" t="s">
        <v>69</v>
      </c>
      <c r="B4" s="160"/>
      <c r="C4" s="160"/>
      <c r="D4" s="160"/>
      <c r="E4" s="160"/>
      <c r="F4" s="160"/>
      <c r="G4" s="160"/>
      <c r="H4" s="18"/>
      <c r="I4" s="18"/>
      <c r="J4" s="18"/>
      <c r="K4" s="18"/>
      <c r="L4" s="18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</row>
    <row r="5" spans="1:23" s="112" customFormat="1" ht="15" customHeight="1" x14ac:dyDescent="0.25">
      <c r="A5" s="161" t="s">
        <v>72</v>
      </c>
      <c r="B5" s="162"/>
      <c r="C5" s="162"/>
      <c r="D5" s="162"/>
      <c r="E5" s="162"/>
      <c r="F5" s="162"/>
      <c r="G5" s="162"/>
      <c r="H5" s="19"/>
      <c r="I5" s="19"/>
      <c r="J5" s="19"/>
      <c r="K5" s="19"/>
      <c r="L5" s="19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</row>
    <row r="6" spans="1:23" s="112" customFormat="1" ht="15" customHeight="1" x14ac:dyDescent="0.25">
      <c r="A6" s="163" t="s">
        <v>233</v>
      </c>
      <c r="B6" s="164"/>
      <c r="C6" s="164"/>
      <c r="D6" s="164"/>
      <c r="E6" s="164"/>
      <c r="F6" s="164"/>
      <c r="G6" s="164"/>
      <c r="H6" s="19"/>
      <c r="I6" s="19"/>
      <c r="J6" s="19"/>
      <c r="K6" s="19"/>
      <c r="L6" s="19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</row>
    <row r="7" spans="1:23" s="112" customFormat="1" ht="15" customHeight="1" x14ac:dyDescent="0.25">
      <c r="A7" s="165" t="s">
        <v>321</v>
      </c>
      <c r="B7" s="158"/>
      <c r="C7" s="158"/>
      <c r="D7" s="158"/>
      <c r="E7" s="158"/>
      <c r="F7" s="158"/>
      <c r="G7" s="158"/>
      <c r="H7" s="99"/>
      <c r="I7" s="99"/>
      <c r="J7" s="99"/>
      <c r="K7" s="99"/>
      <c r="L7" s="99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</row>
    <row r="9" spans="1:23" ht="57" customHeight="1" x14ac:dyDescent="0.25">
      <c r="A9" s="20" t="s">
        <v>74</v>
      </c>
      <c r="B9" s="20" t="s">
        <v>75</v>
      </c>
      <c r="C9" s="20" t="s">
        <v>76</v>
      </c>
      <c r="D9" s="20" t="s">
        <v>77</v>
      </c>
      <c r="E9" s="20" t="s">
        <v>78</v>
      </c>
      <c r="F9" s="20" t="s">
        <v>79</v>
      </c>
      <c r="G9" s="20" t="s">
        <v>80</v>
      </c>
    </row>
    <row r="10" spans="1:23" ht="15" customHeight="1" x14ac:dyDescent="0.25">
      <c r="A10" s="21">
        <v>1</v>
      </c>
      <c r="B10" s="22" t="s">
        <v>81</v>
      </c>
      <c r="C10" s="23">
        <v>0</v>
      </c>
      <c r="D10" s="23">
        <v>0</v>
      </c>
      <c r="E10" s="23">
        <v>0</v>
      </c>
      <c r="F10" s="29">
        <v>0</v>
      </c>
      <c r="G10" s="29">
        <v>0</v>
      </c>
    </row>
    <row r="11" spans="1:23" ht="15" customHeight="1" x14ac:dyDescent="0.25">
      <c r="A11" s="25" t="s">
        <v>82</v>
      </c>
      <c r="B11" s="26" t="s">
        <v>83</v>
      </c>
      <c r="C11" s="23">
        <v>0</v>
      </c>
      <c r="D11" s="23">
        <v>0</v>
      </c>
      <c r="E11" s="23">
        <v>0</v>
      </c>
      <c r="F11" s="29">
        <v>0</v>
      </c>
      <c r="G11" s="29">
        <v>0</v>
      </c>
    </row>
    <row r="12" spans="1:23" ht="15" customHeight="1" x14ac:dyDescent="0.25">
      <c r="A12" s="25" t="s">
        <v>84</v>
      </c>
      <c r="B12" s="26" t="s">
        <v>85</v>
      </c>
      <c r="C12" s="23">
        <v>0</v>
      </c>
      <c r="D12" s="23">
        <v>0</v>
      </c>
      <c r="E12" s="23">
        <v>0</v>
      </c>
      <c r="F12" s="29">
        <v>0</v>
      </c>
      <c r="G12" s="29">
        <v>0</v>
      </c>
    </row>
    <row r="13" spans="1:23" ht="15" customHeight="1" x14ac:dyDescent="0.25">
      <c r="A13" s="25" t="s">
        <v>86</v>
      </c>
      <c r="B13" s="26" t="s">
        <v>87</v>
      </c>
      <c r="C13" s="23">
        <v>0</v>
      </c>
      <c r="D13" s="23">
        <v>0</v>
      </c>
      <c r="E13" s="23">
        <v>0</v>
      </c>
      <c r="F13" s="29">
        <v>0</v>
      </c>
      <c r="G13" s="29">
        <v>0</v>
      </c>
    </row>
    <row r="14" spans="1:23" ht="15" customHeight="1" x14ac:dyDescent="0.25">
      <c r="A14" s="25" t="s">
        <v>88</v>
      </c>
      <c r="B14" s="26" t="s">
        <v>89</v>
      </c>
      <c r="C14" s="23">
        <v>0</v>
      </c>
      <c r="D14" s="23">
        <v>0</v>
      </c>
      <c r="E14" s="23">
        <v>0</v>
      </c>
      <c r="F14" s="29">
        <v>0</v>
      </c>
      <c r="G14" s="29">
        <v>0</v>
      </c>
    </row>
    <row r="15" spans="1:23" ht="15" customHeight="1" x14ac:dyDescent="0.25">
      <c r="A15" s="25" t="s">
        <v>90</v>
      </c>
      <c r="B15" s="26" t="s">
        <v>91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23" ht="15" customHeight="1" x14ac:dyDescent="0.25">
      <c r="A16" s="25" t="s">
        <v>92</v>
      </c>
      <c r="B16" s="26" t="s">
        <v>93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ht="15" customHeight="1" x14ac:dyDescent="0.25">
      <c r="A17" s="25" t="s">
        <v>94</v>
      </c>
      <c r="B17" s="26" t="s">
        <v>95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ht="15" customHeight="1" x14ac:dyDescent="0.25">
      <c r="A18" s="25" t="s">
        <v>96</v>
      </c>
      <c r="B18" s="26" t="s">
        <v>97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ht="15" customHeight="1" x14ac:dyDescent="0.25">
      <c r="A19" s="25" t="s">
        <v>98</v>
      </c>
      <c r="B19" s="26" t="s">
        <v>89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ht="15" customHeight="1" x14ac:dyDescent="0.25">
      <c r="A20" s="25" t="s">
        <v>99</v>
      </c>
      <c r="B20" s="26" t="s">
        <v>87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ht="15" customHeight="1" x14ac:dyDescent="0.25">
      <c r="A21" s="25" t="s">
        <v>100</v>
      </c>
      <c r="B21" s="26" t="s">
        <v>89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ht="15" customHeight="1" x14ac:dyDescent="0.25">
      <c r="A22" s="25" t="s">
        <v>101</v>
      </c>
      <c r="B22" s="26" t="s">
        <v>91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ht="15" customHeight="1" x14ac:dyDescent="0.25">
      <c r="A23" s="25" t="s">
        <v>102</v>
      </c>
      <c r="B23" s="26" t="s">
        <v>103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ht="15" customHeight="1" x14ac:dyDescent="0.25">
      <c r="A24" s="25" t="s">
        <v>104</v>
      </c>
      <c r="B24" s="26" t="s">
        <v>85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ht="15" customHeight="1" x14ac:dyDescent="0.25">
      <c r="A25" s="25" t="s">
        <v>105</v>
      </c>
      <c r="B25" s="26" t="s">
        <v>87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15" customHeight="1" x14ac:dyDescent="0.25">
      <c r="A26" s="25" t="s">
        <v>106</v>
      </c>
      <c r="B26" s="26" t="s">
        <v>89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ht="15" customHeight="1" x14ac:dyDescent="0.25">
      <c r="A27" s="25" t="s">
        <v>107</v>
      </c>
      <c r="B27" s="26" t="s">
        <v>91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ht="15" customHeight="1" x14ac:dyDescent="0.25">
      <c r="A28" s="25" t="s">
        <v>108</v>
      </c>
      <c r="B28" s="26" t="s">
        <v>95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29" spans="1:7" ht="15" customHeight="1" x14ac:dyDescent="0.25">
      <c r="A29" s="25" t="s">
        <v>109</v>
      </c>
      <c r="B29" s="26" t="s">
        <v>97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</row>
    <row r="30" spans="1:7" ht="15" customHeight="1" x14ac:dyDescent="0.25">
      <c r="A30" s="25" t="s">
        <v>110</v>
      </c>
      <c r="B30" s="26" t="s">
        <v>93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ht="15" customHeight="1" x14ac:dyDescent="0.25">
      <c r="A31" s="25" t="s">
        <v>111</v>
      </c>
      <c r="B31" s="26" t="s">
        <v>112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</row>
    <row r="32" spans="1:7" ht="15" customHeight="1" x14ac:dyDescent="0.25">
      <c r="A32" s="25" t="s">
        <v>113</v>
      </c>
      <c r="B32" s="26" t="s">
        <v>85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</row>
    <row r="33" spans="1:7" ht="15" customHeight="1" x14ac:dyDescent="0.25">
      <c r="A33" s="25" t="s">
        <v>114</v>
      </c>
      <c r="B33" s="26" t="s">
        <v>87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1:7" ht="15" customHeight="1" x14ac:dyDescent="0.25">
      <c r="A34" s="25" t="s">
        <v>115</v>
      </c>
      <c r="B34" s="26" t="s">
        <v>89</v>
      </c>
      <c r="C34" s="29">
        <v>2019</v>
      </c>
      <c r="D34" s="29">
        <v>10</v>
      </c>
      <c r="E34" s="29">
        <v>6.8000000000000005E-2</v>
      </c>
      <c r="F34" s="29" t="s">
        <v>332</v>
      </c>
      <c r="G34" s="124">
        <v>685.351</v>
      </c>
    </row>
    <row r="35" spans="1:7" ht="15" customHeight="1" x14ac:dyDescent="0.25">
      <c r="A35" s="25" t="s">
        <v>116</v>
      </c>
      <c r="B35" s="26" t="s">
        <v>91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ht="15" customHeight="1" x14ac:dyDescent="0.25">
      <c r="A36" s="25" t="s">
        <v>117</v>
      </c>
      <c r="B36" s="26" t="s">
        <v>93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 ht="15" customHeight="1" x14ac:dyDescent="0.25">
      <c r="A37" s="25" t="s">
        <v>118</v>
      </c>
      <c r="B37" s="26" t="s">
        <v>95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</row>
    <row r="38" spans="1:7" ht="15" customHeight="1" x14ac:dyDescent="0.25">
      <c r="A38" s="25" t="s">
        <v>119</v>
      </c>
      <c r="B38" s="26" t="s">
        <v>97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</row>
    <row r="39" spans="1:7" ht="15" customHeight="1" x14ac:dyDescent="0.25">
      <c r="A39" s="25" t="s">
        <v>120</v>
      </c>
      <c r="B39" s="26" t="s">
        <v>89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</row>
    <row r="40" spans="1:7" ht="15" customHeight="1" x14ac:dyDescent="0.25">
      <c r="A40" s="25" t="s">
        <v>121</v>
      </c>
      <c r="B40" s="26" t="s">
        <v>91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</row>
    <row r="41" spans="1:7" ht="15" customHeight="1" x14ac:dyDescent="0.25">
      <c r="A41" s="25" t="s">
        <v>122</v>
      </c>
      <c r="B41" s="26" t="s">
        <v>93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</row>
    <row r="42" spans="1:7" ht="15" customHeight="1" x14ac:dyDescent="0.25">
      <c r="A42" s="25" t="s">
        <v>123</v>
      </c>
      <c r="B42" s="26" t="s">
        <v>87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</row>
    <row r="43" spans="1:7" ht="15" customHeight="1" x14ac:dyDescent="0.25">
      <c r="A43" s="25" t="s">
        <v>124</v>
      </c>
      <c r="B43" s="26" t="s">
        <v>89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</row>
    <row r="44" spans="1:7" ht="15" customHeight="1" x14ac:dyDescent="0.25">
      <c r="A44" s="25" t="s">
        <v>125</v>
      </c>
      <c r="B44" s="26" t="s">
        <v>93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</row>
    <row r="45" spans="1:7" ht="15" customHeight="1" x14ac:dyDescent="0.25">
      <c r="A45" s="21">
        <v>2</v>
      </c>
      <c r="B45" s="22" t="s">
        <v>126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</row>
    <row r="46" spans="1:7" ht="15" customHeight="1" x14ac:dyDescent="0.25">
      <c r="A46" s="25" t="s">
        <v>127</v>
      </c>
      <c r="B46" s="26" t="s">
        <v>128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</row>
    <row r="47" spans="1:7" ht="15" customHeight="1" x14ac:dyDescent="0.25">
      <c r="A47" s="25" t="s">
        <v>129</v>
      </c>
      <c r="B47" s="26" t="s">
        <v>130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</row>
    <row r="48" spans="1:7" ht="15" customHeight="1" x14ac:dyDescent="0.25">
      <c r="A48" s="25" t="s">
        <v>131</v>
      </c>
      <c r="B48" s="26" t="s">
        <v>132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</row>
    <row r="49" spans="1:7" ht="15" customHeight="1" x14ac:dyDescent="0.25">
      <c r="A49" s="25" t="s">
        <v>133</v>
      </c>
      <c r="B49" s="26" t="s">
        <v>91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</row>
    <row r="50" spans="1:7" ht="15" customHeight="1" x14ac:dyDescent="0.25">
      <c r="A50" s="25" t="s">
        <v>134</v>
      </c>
      <c r="B50" s="26" t="s">
        <v>93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</row>
    <row r="51" spans="1:7" ht="15" customHeight="1" x14ac:dyDescent="0.25">
      <c r="A51" s="25" t="s">
        <v>135</v>
      </c>
      <c r="B51" s="26" t="s">
        <v>136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</row>
    <row r="52" spans="1:7" ht="15" customHeight="1" x14ac:dyDescent="0.25">
      <c r="A52" s="25" t="s">
        <v>137</v>
      </c>
      <c r="B52" s="26" t="s">
        <v>138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</row>
    <row r="53" spans="1:7" ht="15" customHeight="1" x14ac:dyDescent="0.25">
      <c r="A53" s="25" t="s">
        <v>139</v>
      </c>
      <c r="B53" s="26" t="s">
        <v>89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</row>
    <row r="54" spans="1:7" ht="15" customHeight="1" x14ac:dyDescent="0.25">
      <c r="A54" s="25" t="s">
        <v>140</v>
      </c>
      <c r="B54" s="26" t="s">
        <v>91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1:7" ht="15" customHeight="1" x14ac:dyDescent="0.25">
      <c r="A55" s="25" t="s">
        <v>141</v>
      </c>
      <c r="B55" s="26" t="s">
        <v>93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</row>
    <row r="56" spans="1:7" ht="15" customHeight="1" x14ac:dyDescent="0.25">
      <c r="A56" s="25" t="s">
        <v>142</v>
      </c>
      <c r="B56" s="26" t="s">
        <v>136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</row>
    <row r="57" spans="1:7" ht="15" customHeight="1" x14ac:dyDescent="0.25">
      <c r="A57" s="25" t="s">
        <v>143</v>
      </c>
      <c r="B57" s="26" t="s">
        <v>144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</row>
    <row r="58" spans="1:7" ht="15" customHeight="1" x14ac:dyDescent="0.25">
      <c r="A58" s="25" t="s">
        <v>145</v>
      </c>
      <c r="B58" s="26" t="s">
        <v>132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</row>
    <row r="59" spans="1:7" ht="15" customHeight="1" x14ac:dyDescent="0.25">
      <c r="A59" s="25" t="s">
        <v>146</v>
      </c>
      <c r="B59" s="26" t="s">
        <v>89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</row>
    <row r="60" spans="1:7" ht="15" customHeight="1" x14ac:dyDescent="0.25">
      <c r="A60" s="25" t="s">
        <v>147</v>
      </c>
      <c r="B60" s="26" t="s">
        <v>91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</row>
    <row r="61" spans="1:7" ht="15" customHeight="1" x14ac:dyDescent="0.25">
      <c r="A61" s="25" t="s">
        <v>148</v>
      </c>
      <c r="B61" s="26" t="s">
        <v>93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</row>
    <row r="62" spans="1:7" ht="15" customHeight="1" x14ac:dyDescent="0.25">
      <c r="A62" s="25" t="s">
        <v>149</v>
      </c>
      <c r="B62" s="26" t="s">
        <v>136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</row>
    <row r="63" spans="1:7" ht="15" customHeight="1" x14ac:dyDescent="0.25">
      <c r="A63" s="25" t="s">
        <v>150</v>
      </c>
      <c r="B63" s="26" t="s">
        <v>138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</row>
    <row r="64" spans="1:7" ht="15" customHeight="1" x14ac:dyDescent="0.25">
      <c r="A64" s="25" t="s">
        <v>151</v>
      </c>
      <c r="B64" s="26" t="s">
        <v>89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</row>
    <row r="65" spans="1:7" ht="15" customHeight="1" x14ac:dyDescent="0.25">
      <c r="A65" s="25" t="s">
        <v>152</v>
      </c>
      <c r="B65" s="26" t="s">
        <v>91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</row>
    <row r="66" spans="1:7" ht="15" customHeight="1" x14ac:dyDescent="0.25">
      <c r="A66" s="25" t="s">
        <v>153</v>
      </c>
      <c r="B66" s="26" t="s">
        <v>93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</row>
    <row r="67" spans="1:7" ht="15" customHeight="1" x14ac:dyDescent="0.25">
      <c r="A67" s="25" t="s">
        <v>154</v>
      </c>
      <c r="B67" s="26" t="s">
        <v>136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</row>
    <row r="68" spans="1:7" ht="15" customHeight="1" x14ac:dyDescent="0.25">
      <c r="A68" s="25" t="s">
        <v>155</v>
      </c>
      <c r="B68" s="26" t="s">
        <v>156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</row>
    <row r="69" spans="1:7" ht="15" customHeight="1" x14ac:dyDescent="0.25">
      <c r="A69" s="25" t="s">
        <v>157</v>
      </c>
      <c r="B69" s="26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</row>
    <row r="70" spans="1:7" ht="15" customHeight="1" x14ac:dyDescent="0.25">
      <c r="A70" s="25" t="s">
        <v>158</v>
      </c>
      <c r="B70" s="26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</row>
    <row r="71" spans="1:7" ht="15" customHeight="1" x14ac:dyDescent="0.25">
      <c r="A71" s="25" t="s">
        <v>159</v>
      </c>
      <c r="B71" s="26" t="s">
        <v>136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</row>
    <row r="72" spans="1:7" ht="15" customHeight="1" x14ac:dyDescent="0.25">
      <c r="A72" s="25" t="s">
        <v>160</v>
      </c>
      <c r="B72" s="26" t="s">
        <v>144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</row>
    <row r="73" spans="1:7" ht="15" customHeight="1" x14ac:dyDescent="0.25">
      <c r="A73" s="25" t="s">
        <v>161</v>
      </c>
      <c r="B73" s="26" t="s">
        <v>132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</row>
    <row r="74" spans="1:7" ht="15" customHeight="1" x14ac:dyDescent="0.25">
      <c r="A74" s="25" t="s">
        <v>162</v>
      </c>
      <c r="B74" s="26" t="s">
        <v>89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</row>
    <row r="75" spans="1:7" ht="15" customHeight="1" x14ac:dyDescent="0.25">
      <c r="A75" s="25" t="s">
        <v>163</v>
      </c>
      <c r="B75" s="26" t="s">
        <v>138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</row>
    <row r="76" spans="1:7" ht="15" customHeight="1" x14ac:dyDescent="0.25">
      <c r="A76" s="25" t="s">
        <v>164</v>
      </c>
      <c r="B76" s="26" t="s">
        <v>93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</row>
    <row r="77" spans="1:7" ht="15" customHeight="1" x14ac:dyDescent="0.25">
      <c r="A77" s="25" t="s">
        <v>165</v>
      </c>
      <c r="B77" s="26" t="s">
        <v>166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</row>
    <row r="78" spans="1:7" ht="15" customHeight="1" x14ac:dyDescent="0.25">
      <c r="A78" s="25" t="s">
        <v>167</v>
      </c>
      <c r="B78" s="26" t="s">
        <v>130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</row>
    <row r="79" spans="1:7" ht="15" customHeight="1" x14ac:dyDescent="0.25">
      <c r="A79" s="25" t="s">
        <v>168</v>
      </c>
      <c r="B79" s="26" t="s">
        <v>132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</row>
    <row r="80" spans="1:7" ht="15" customHeight="1" x14ac:dyDescent="0.25">
      <c r="A80" s="25" t="s">
        <v>169</v>
      </c>
      <c r="B80" s="26" t="s">
        <v>91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</row>
    <row r="81" spans="1:7" ht="15" customHeight="1" x14ac:dyDescent="0.25">
      <c r="A81" s="25" t="s">
        <v>170</v>
      </c>
      <c r="B81" s="26" t="s">
        <v>93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</row>
    <row r="82" spans="1:7" ht="15" customHeight="1" x14ac:dyDescent="0.25">
      <c r="A82" s="25" t="s">
        <v>171</v>
      </c>
      <c r="B82" s="26" t="s">
        <v>136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</row>
    <row r="83" spans="1:7" ht="15" customHeight="1" x14ac:dyDescent="0.25">
      <c r="A83" s="25" t="s">
        <v>172</v>
      </c>
      <c r="B83" s="26" t="s">
        <v>138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</row>
    <row r="84" spans="1:7" ht="15" customHeight="1" x14ac:dyDescent="0.25">
      <c r="A84" s="25" t="s">
        <v>173</v>
      </c>
      <c r="B84" s="26" t="s">
        <v>91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</row>
    <row r="85" spans="1:7" ht="15" customHeight="1" x14ac:dyDescent="0.25">
      <c r="A85" s="25" t="s">
        <v>174</v>
      </c>
      <c r="B85" s="26" t="s">
        <v>144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</row>
    <row r="86" spans="1:7" ht="15" customHeight="1" x14ac:dyDescent="0.25">
      <c r="A86" s="25" t="s">
        <v>175</v>
      </c>
      <c r="B86" s="26" t="s">
        <v>132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</row>
    <row r="87" spans="1:7" ht="15" customHeight="1" x14ac:dyDescent="0.25">
      <c r="A87" s="25" t="s">
        <v>176</v>
      </c>
      <c r="B87" s="26" t="s">
        <v>89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</row>
    <row r="88" spans="1:7" ht="15" customHeight="1" x14ac:dyDescent="0.25">
      <c r="A88" s="25" t="s">
        <v>177</v>
      </c>
      <c r="B88" s="26" t="s">
        <v>91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</row>
    <row r="89" spans="1:7" ht="15" customHeight="1" x14ac:dyDescent="0.25">
      <c r="A89" s="25" t="s">
        <v>178</v>
      </c>
      <c r="B89" s="26" t="s">
        <v>93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</row>
    <row r="90" spans="1:7" ht="15" customHeight="1" x14ac:dyDescent="0.25">
      <c r="A90" s="25" t="s">
        <v>179</v>
      </c>
      <c r="B90" s="26" t="s">
        <v>136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</row>
    <row r="91" spans="1:7" ht="15" customHeight="1" x14ac:dyDescent="0.25">
      <c r="A91" s="25" t="s">
        <v>180</v>
      </c>
      <c r="B91" s="26" t="s">
        <v>138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</row>
    <row r="92" spans="1:7" ht="15" customHeight="1" x14ac:dyDescent="0.25">
      <c r="A92" s="25" t="s">
        <v>181</v>
      </c>
      <c r="B92" s="26" t="s">
        <v>91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</row>
    <row r="93" spans="1:7" ht="15" customHeight="1" x14ac:dyDescent="0.25">
      <c r="A93" s="25" t="s">
        <v>182</v>
      </c>
      <c r="B93" s="26" t="s">
        <v>93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</row>
    <row r="94" spans="1:7" ht="15" customHeight="1" x14ac:dyDescent="0.25">
      <c r="A94" s="25" t="s">
        <v>183</v>
      </c>
      <c r="B94" s="26" t="s">
        <v>136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</row>
    <row r="95" spans="1:7" ht="15" customHeight="1" x14ac:dyDescent="0.25">
      <c r="A95" s="21">
        <v>3</v>
      </c>
      <c r="B95" s="27" t="s">
        <v>184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</row>
    <row r="96" spans="1:7" ht="15" customHeight="1" x14ac:dyDescent="0.25">
      <c r="A96" s="25" t="s">
        <v>185</v>
      </c>
      <c r="B96" s="26" t="s">
        <v>186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</row>
    <row r="97" spans="1:7" ht="15" customHeight="1" x14ac:dyDescent="0.25">
      <c r="A97" s="25" t="s">
        <v>187</v>
      </c>
      <c r="B97" s="26" t="s">
        <v>188</v>
      </c>
      <c r="C97" s="29">
        <v>0</v>
      </c>
      <c r="D97" s="29">
        <v>0</v>
      </c>
      <c r="E97" s="29">
        <v>0</v>
      </c>
      <c r="F97" s="29">
        <v>0</v>
      </c>
      <c r="G97" s="29">
        <v>0</v>
      </c>
    </row>
    <row r="98" spans="1:7" ht="15" customHeight="1" x14ac:dyDescent="0.25">
      <c r="A98" s="25" t="s">
        <v>189</v>
      </c>
      <c r="B98" s="26" t="s">
        <v>190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</row>
    <row r="99" spans="1:7" ht="15" customHeight="1" x14ac:dyDescent="0.25">
      <c r="A99" s="25" t="s">
        <v>191</v>
      </c>
      <c r="B99" s="26" t="s">
        <v>192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</row>
    <row r="100" spans="1:7" ht="15" customHeight="1" x14ac:dyDescent="0.25">
      <c r="A100" s="25" t="s">
        <v>193</v>
      </c>
      <c r="B100" s="26" t="s">
        <v>194</v>
      </c>
      <c r="C100" s="29">
        <v>0</v>
      </c>
      <c r="D100" s="29">
        <v>0</v>
      </c>
      <c r="E100" s="29">
        <v>0</v>
      </c>
      <c r="F100" s="29">
        <v>0</v>
      </c>
      <c r="G100" s="29">
        <v>0</v>
      </c>
    </row>
    <row r="101" spans="1:7" ht="15" customHeight="1" x14ac:dyDescent="0.25">
      <c r="A101" s="25" t="s">
        <v>195</v>
      </c>
      <c r="B101" s="26" t="s">
        <v>190</v>
      </c>
      <c r="C101" s="29">
        <v>0</v>
      </c>
      <c r="D101" s="29">
        <v>0</v>
      </c>
      <c r="E101" s="29">
        <v>0</v>
      </c>
      <c r="F101" s="29">
        <v>0</v>
      </c>
      <c r="G101" s="29">
        <v>0</v>
      </c>
    </row>
    <row r="102" spans="1:7" ht="15" customHeight="1" x14ac:dyDescent="0.25">
      <c r="A102" s="25" t="s">
        <v>196</v>
      </c>
      <c r="B102" s="26" t="s">
        <v>197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</row>
    <row r="103" spans="1:7" ht="15" customHeight="1" x14ac:dyDescent="0.25">
      <c r="A103" s="25" t="s">
        <v>198</v>
      </c>
      <c r="B103" s="26" t="s">
        <v>188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</row>
    <row r="104" spans="1:7" ht="15" customHeight="1" x14ac:dyDescent="0.25">
      <c r="A104" s="21">
        <v>4</v>
      </c>
      <c r="B104" s="27" t="s">
        <v>199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</row>
    <row r="105" spans="1:7" ht="15" customHeight="1" x14ac:dyDescent="0.25">
      <c r="A105" s="25" t="s">
        <v>200</v>
      </c>
      <c r="B105" s="26" t="s">
        <v>201</v>
      </c>
      <c r="C105" s="29">
        <v>0</v>
      </c>
      <c r="D105" s="29">
        <v>0</v>
      </c>
      <c r="E105" s="29">
        <v>0</v>
      </c>
      <c r="F105" s="29">
        <v>0</v>
      </c>
      <c r="G105" s="29">
        <v>0</v>
      </c>
    </row>
    <row r="106" spans="1:7" ht="15" customHeight="1" x14ac:dyDescent="0.25">
      <c r="A106" s="25" t="s">
        <v>202</v>
      </c>
      <c r="B106" s="26" t="s">
        <v>203</v>
      </c>
      <c r="C106" s="29">
        <v>0</v>
      </c>
      <c r="D106" s="29">
        <v>0</v>
      </c>
      <c r="E106" s="29">
        <v>0</v>
      </c>
      <c r="F106" s="29">
        <v>0</v>
      </c>
      <c r="G106" s="29">
        <v>0</v>
      </c>
    </row>
    <row r="107" spans="1:7" ht="15" customHeight="1" x14ac:dyDescent="0.25">
      <c r="A107" s="25" t="s">
        <v>204</v>
      </c>
      <c r="B107" s="26" t="s">
        <v>205</v>
      </c>
      <c r="C107" s="29">
        <v>0</v>
      </c>
      <c r="D107" s="29">
        <v>0</v>
      </c>
      <c r="E107" s="29">
        <v>0</v>
      </c>
      <c r="F107" s="29">
        <v>0</v>
      </c>
      <c r="G107" s="29">
        <v>0</v>
      </c>
    </row>
    <row r="108" spans="1:7" ht="15" customHeight="1" x14ac:dyDescent="0.25">
      <c r="A108" s="25" t="s">
        <v>206</v>
      </c>
      <c r="B108" s="26" t="s">
        <v>207</v>
      </c>
      <c r="C108" s="29">
        <v>2019</v>
      </c>
      <c r="D108" s="29">
        <v>6</v>
      </c>
      <c r="E108" s="29">
        <v>0</v>
      </c>
      <c r="F108" s="29" t="s">
        <v>333</v>
      </c>
      <c r="G108" s="124">
        <v>543.73753999999997</v>
      </c>
    </row>
    <row r="109" spans="1:7" ht="15" customHeight="1" x14ac:dyDescent="0.25">
      <c r="A109" s="25" t="s">
        <v>208</v>
      </c>
      <c r="B109" s="26" t="s">
        <v>209</v>
      </c>
      <c r="C109" s="29">
        <v>0</v>
      </c>
      <c r="D109" s="29">
        <v>0</v>
      </c>
      <c r="E109" s="29">
        <v>0</v>
      </c>
      <c r="F109" s="29">
        <v>0</v>
      </c>
      <c r="G109" s="29">
        <v>0</v>
      </c>
    </row>
    <row r="110" spans="1:7" ht="15" customHeight="1" x14ac:dyDescent="0.25">
      <c r="A110" s="25" t="s">
        <v>210</v>
      </c>
      <c r="B110" s="26" t="s">
        <v>211</v>
      </c>
      <c r="C110" s="29">
        <v>0</v>
      </c>
      <c r="D110" s="29">
        <v>0</v>
      </c>
      <c r="E110" s="29">
        <v>0</v>
      </c>
      <c r="F110" s="29">
        <v>0</v>
      </c>
      <c r="G110" s="29">
        <v>0</v>
      </c>
    </row>
    <row r="111" spans="1:7" ht="15" customHeight="1" x14ac:dyDescent="0.25">
      <c r="A111" s="25" t="s">
        <v>212</v>
      </c>
      <c r="B111" s="26" t="s">
        <v>213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</row>
    <row r="112" spans="1:7" ht="15" customHeight="1" x14ac:dyDescent="0.25">
      <c r="A112" s="25" t="s">
        <v>214</v>
      </c>
      <c r="B112" s="26" t="s">
        <v>215</v>
      </c>
      <c r="C112" s="29">
        <v>0</v>
      </c>
      <c r="D112" s="29">
        <v>0</v>
      </c>
      <c r="E112" s="29">
        <v>0</v>
      </c>
      <c r="F112" s="29">
        <v>0</v>
      </c>
      <c r="G112" s="29">
        <v>0</v>
      </c>
    </row>
    <row r="113" spans="1:7" ht="15" customHeight="1" x14ac:dyDescent="0.25">
      <c r="A113" s="25" t="s">
        <v>216</v>
      </c>
      <c r="B113" s="26" t="s">
        <v>207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</row>
    <row r="114" spans="1:7" ht="15" customHeight="1" x14ac:dyDescent="0.25">
      <c r="A114" s="25" t="s">
        <v>217</v>
      </c>
      <c r="B114" s="26" t="s">
        <v>209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</row>
    <row r="115" spans="1:7" ht="15" customHeight="1" x14ac:dyDescent="0.25">
      <c r="A115" s="25" t="s">
        <v>218</v>
      </c>
      <c r="B115" s="26" t="s">
        <v>211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</row>
    <row r="116" spans="1:7" ht="15" customHeight="1" x14ac:dyDescent="0.25">
      <c r="A116" s="25" t="s">
        <v>219</v>
      </c>
      <c r="B116" s="26" t="s">
        <v>213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</row>
    <row r="117" spans="1:7" ht="15" customHeight="1" x14ac:dyDescent="0.25">
      <c r="A117" s="21">
        <v>5</v>
      </c>
      <c r="B117" s="27" t="s">
        <v>220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</row>
    <row r="118" spans="1:7" ht="15" customHeight="1" x14ac:dyDescent="0.25">
      <c r="A118" s="25" t="s">
        <v>221</v>
      </c>
      <c r="B118" s="26" t="s">
        <v>201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</row>
    <row r="119" spans="1:7" ht="15" customHeight="1" x14ac:dyDescent="0.25">
      <c r="A119" s="25" t="s">
        <v>222</v>
      </c>
      <c r="B119" s="26" t="s">
        <v>205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</row>
    <row r="120" spans="1:7" ht="15" customHeight="1" x14ac:dyDescent="0.25">
      <c r="A120" s="25" t="s">
        <v>223</v>
      </c>
      <c r="B120" s="26" t="s">
        <v>215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</row>
    <row r="121" spans="1:7" ht="15" customHeight="1" x14ac:dyDescent="0.25">
      <c r="A121" s="25" t="s">
        <v>224</v>
      </c>
      <c r="B121" s="26" t="s">
        <v>213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</row>
    <row r="122" spans="1:7" ht="15" customHeight="1" x14ac:dyDescent="0.25">
      <c r="A122" s="21">
        <v>6</v>
      </c>
      <c r="B122" s="27" t="s">
        <v>225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</row>
    <row r="123" spans="1:7" x14ac:dyDescent="0.25">
      <c r="A123" s="25" t="s">
        <v>226</v>
      </c>
      <c r="B123" s="26" t="s">
        <v>227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</row>
    <row r="124" spans="1:7" ht="42.75" x14ac:dyDescent="0.25">
      <c r="A124" s="52">
        <v>7</v>
      </c>
      <c r="B124" s="53" t="s">
        <v>283</v>
      </c>
      <c r="C124" s="54" t="s">
        <v>76</v>
      </c>
      <c r="D124" s="54" t="s">
        <v>77</v>
      </c>
      <c r="E124" s="54" t="s">
        <v>284</v>
      </c>
      <c r="F124" s="54" t="s">
        <v>285</v>
      </c>
      <c r="G124" s="54" t="s">
        <v>80</v>
      </c>
    </row>
    <row r="125" spans="1:7" ht="15.75" x14ac:dyDescent="0.25">
      <c r="A125" s="55" t="s">
        <v>286</v>
      </c>
      <c r="B125" s="56" t="s">
        <v>287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</row>
    <row r="126" spans="1:7" ht="15.75" x14ac:dyDescent="0.25">
      <c r="A126" s="55" t="s">
        <v>288</v>
      </c>
      <c r="B126" s="56" t="s">
        <v>289</v>
      </c>
      <c r="C126" s="23">
        <v>2021</v>
      </c>
      <c r="D126" s="23">
        <v>0.4</v>
      </c>
      <c r="E126" s="23">
        <v>1</v>
      </c>
      <c r="F126" s="23">
        <v>7</v>
      </c>
      <c r="G126" s="123">
        <v>14.005520000000001</v>
      </c>
    </row>
    <row r="127" spans="1:7" ht="15.75" x14ac:dyDescent="0.25">
      <c r="A127" s="55" t="s">
        <v>290</v>
      </c>
      <c r="B127" s="56" t="s">
        <v>291</v>
      </c>
      <c r="C127" s="23">
        <v>0</v>
      </c>
      <c r="D127" s="23">
        <v>0</v>
      </c>
      <c r="E127" s="23">
        <v>0</v>
      </c>
      <c r="F127" s="23">
        <v>0</v>
      </c>
      <c r="G127" s="23">
        <v>0</v>
      </c>
    </row>
    <row r="128" spans="1:7" ht="15.75" x14ac:dyDescent="0.25">
      <c r="A128" s="55" t="s">
        <v>292</v>
      </c>
      <c r="B128" s="56" t="s">
        <v>289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</row>
    <row r="129" spans="1:7" ht="15.75" x14ac:dyDescent="0.25">
      <c r="A129" s="55" t="s">
        <v>293</v>
      </c>
      <c r="B129" s="56" t="s">
        <v>294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</row>
    <row r="130" spans="1:7" ht="15.75" x14ac:dyDescent="0.25">
      <c r="A130" s="55" t="s">
        <v>295</v>
      </c>
      <c r="B130" s="56" t="s">
        <v>296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</row>
    <row r="131" spans="1:7" ht="29.25" customHeight="1" x14ac:dyDescent="0.25">
      <c r="A131" s="49"/>
      <c r="B131" s="50"/>
      <c r="C131" s="57"/>
      <c r="D131" s="57"/>
      <c r="E131" s="57"/>
      <c r="F131" s="57"/>
      <c r="G131" s="57"/>
    </row>
    <row r="132" spans="1:7" x14ac:dyDescent="0.25">
      <c r="A132" s="28" t="s">
        <v>297</v>
      </c>
      <c r="B132" s="28"/>
      <c r="C132" s="28"/>
      <c r="D132" s="28"/>
      <c r="E132" s="28"/>
      <c r="F132" s="28" t="s">
        <v>319</v>
      </c>
    </row>
    <row r="133" spans="1:7" x14ac:dyDescent="0.25">
      <c r="A133" s="28" t="s">
        <v>229</v>
      </c>
      <c r="B133" s="28"/>
      <c r="C133" s="28"/>
      <c r="D133" s="28"/>
      <c r="E133" s="28"/>
      <c r="F133" s="28"/>
    </row>
    <row r="134" spans="1:7" x14ac:dyDescent="0.25">
      <c r="A134" s="28"/>
      <c r="B134" s="28"/>
      <c r="C134" s="28"/>
      <c r="D134" s="28"/>
      <c r="E134" s="28"/>
      <c r="F134" s="28"/>
    </row>
    <row r="135" spans="1:7" x14ac:dyDescent="0.25">
      <c r="A135" s="28" t="s">
        <v>230</v>
      </c>
      <c r="B135" s="28"/>
      <c r="C135" s="28"/>
      <c r="D135" s="28"/>
      <c r="E135" s="15"/>
      <c r="F135" s="15"/>
    </row>
    <row r="136" spans="1:7" x14ac:dyDescent="0.25">
      <c r="A136" s="28" t="s">
        <v>231</v>
      </c>
      <c r="B136" s="28"/>
      <c r="C136" s="28"/>
      <c r="D136" s="28"/>
      <c r="E136" s="15"/>
      <c r="F136" s="15"/>
    </row>
    <row r="137" spans="1:7" x14ac:dyDescent="0.25">
      <c r="A137" s="28" t="s">
        <v>232</v>
      </c>
      <c r="B137" s="28"/>
      <c r="C137" s="28"/>
      <c r="D137" s="28"/>
      <c r="E137" s="15"/>
      <c r="F137" s="15"/>
    </row>
    <row r="138" spans="1:7" ht="30.75" customHeight="1" x14ac:dyDescent="0.25">
      <c r="A138" s="154" t="s">
        <v>325</v>
      </c>
      <c r="B138" s="154"/>
      <c r="C138" s="154"/>
      <c r="D138" s="154"/>
      <c r="E138" s="154"/>
      <c r="F138" s="154"/>
      <c r="G138" s="154"/>
    </row>
  </sheetData>
  <mergeCells count="7">
    <mergeCell ref="A138:G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0"/>
  <sheetViews>
    <sheetView zoomScaleNormal="100" workbookViewId="0">
      <pane ySplit="9" topLeftCell="A66" activePane="bottomLeft" state="frozen"/>
      <selection pane="bottomLeft" activeCell="I6" sqref="I6"/>
    </sheetView>
  </sheetViews>
  <sheetFormatPr defaultRowHeight="15" x14ac:dyDescent="0.25"/>
  <cols>
    <col min="1" max="1" width="11.28515625" style="98" customWidth="1"/>
    <col min="2" max="2" width="71.5703125" style="98" customWidth="1"/>
    <col min="3" max="3" width="9.7109375" style="98" customWidth="1"/>
    <col min="4" max="4" width="13.42578125" style="98" customWidth="1"/>
    <col min="5" max="5" width="19.85546875" style="98" customWidth="1"/>
    <col min="6" max="6" width="24.85546875" style="98" customWidth="1"/>
    <col min="7" max="16384" width="9.140625" style="98"/>
  </cols>
  <sheetData>
    <row r="1" spans="1:22" ht="45" customHeight="1" x14ac:dyDescent="0.25">
      <c r="E1" s="155"/>
      <c r="F1" s="156"/>
    </row>
    <row r="3" spans="1:22" ht="30" customHeight="1" x14ac:dyDescent="0.25">
      <c r="A3" s="166" t="s">
        <v>304</v>
      </c>
      <c r="B3" s="167"/>
      <c r="C3" s="167"/>
      <c r="D3" s="167"/>
      <c r="E3" s="167"/>
      <c r="F3" s="167"/>
      <c r="G3" s="17"/>
      <c r="H3" s="17"/>
      <c r="I3" s="17"/>
      <c r="J3" s="17"/>
      <c r="K3" s="17"/>
      <c r="L3" s="17"/>
    </row>
    <row r="4" spans="1:22" s="112" customFormat="1" ht="15" customHeight="1" x14ac:dyDescent="0.25">
      <c r="A4" s="159" t="s">
        <v>69</v>
      </c>
      <c r="B4" s="159"/>
      <c r="C4" s="159"/>
      <c r="D4" s="159"/>
      <c r="E4" s="159"/>
      <c r="F4" s="159"/>
      <c r="G4" s="18"/>
      <c r="H4" s="18"/>
      <c r="I4" s="18"/>
      <c r="J4" s="18"/>
      <c r="K4" s="18"/>
      <c r="L4" s="18"/>
      <c r="M4" s="18"/>
      <c r="N4" s="18"/>
      <c r="O4" s="111"/>
      <c r="P4" s="111"/>
      <c r="Q4" s="111"/>
      <c r="R4" s="111"/>
      <c r="S4" s="111"/>
      <c r="T4" s="111"/>
      <c r="U4" s="111"/>
      <c r="V4" s="111"/>
    </row>
    <row r="5" spans="1:22" s="112" customFormat="1" ht="15" customHeight="1" x14ac:dyDescent="0.25">
      <c r="A5" s="161" t="s">
        <v>72</v>
      </c>
      <c r="B5" s="162"/>
      <c r="C5" s="162"/>
      <c r="D5" s="162"/>
      <c r="E5" s="162"/>
      <c r="F5" s="162"/>
      <c r="G5" s="19"/>
      <c r="H5" s="19"/>
      <c r="I5" s="19"/>
      <c r="J5" s="19"/>
      <c r="K5" s="19"/>
      <c r="L5" s="19"/>
      <c r="M5" s="19"/>
      <c r="N5" s="19"/>
      <c r="O5" s="113"/>
      <c r="P5" s="113"/>
      <c r="Q5" s="113"/>
      <c r="R5" s="113"/>
      <c r="S5" s="113"/>
      <c r="T5" s="113"/>
      <c r="U5" s="113"/>
      <c r="V5" s="113"/>
    </row>
    <row r="6" spans="1:22" s="112" customFormat="1" ht="15" customHeight="1" x14ac:dyDescent="0.25">
      <c r="A6" s="163" t="s">
        <v>234</v>
      </c>
      <c r="B6" s="164"/>
      <c r="C6" s="164"/>
      <c r="D6" s="164"/>
      <c r="E6" s="164"/>
      <c r="F6" s="164"/>
      <c r="G6" s="19"/>
      <c r="H6" s="19"/>
      <c r="I6" s="19"/>
      <c r="J6" s="19"/>
      <c r="K6" s="19"/>
      <c r="L6" s="19"/>
      <c r="M6" s="19"/>
      <c r="N6" s="19"/>
      <c r="O6" s="113"/>
      <c r="P6" s="113"/>
      <c r="Q6" s="113"/>
      <c r="R6" s="113"/>
      <c r="S6" s="113"/>
      <c r="T6" s="113"/>
      <c r="U6" s="113"/>
      <c r="V6" s="113"/>
    </row>
    <row r="7" spans="1:22" s="112" customFormat="1" ht="33" customHeight="1" x14ac:dyDescent="0.25">
      <c r="A7" s="165" t="s">
        <v>321</v>
      </c>
      <c r="B7" s="165"/>
      <c r="C7" s="165"/>
      <c r="D7" s="165"/>
      <c r="E7" s="165"/>
      <c r="F7" s="165"/>
      <c r="G7" s="44"/>
      <c r="H7" s="99"/>
      <c r="I7" s="99"/>
      <c r="J7" s="99"/>
      <c r="K7" s="99"/>
      <c r="L7" s="99"/>
      <c r="M7" s="99"/>
      <c r="N7" s="99"/>
      <c r="O7" s="114"/>
      <c r="P7" s="114"/>
      <c r="Q7" s="114"/>
      <c r="R7" s="114"/>
      <c r="S7" s="114"/>
      <c r="T7" s="114"/>
      <c r="U7" s="114"/>
      <c r="V7" s="114"/>
    </row>
    <row r="9" spans="1:22" ht="57" x14ac:dyDescent="0.25">
      <c r="A9" s="20" t="s">
        <v>74</v>
      </c>
      <c r="B9" s="20" t="s">
        <v>75</v>
      </c>
      <c r="C9" s="20" t="s">
        <v>76</v>
      </c>
      <c r="D9" s="20" t="s">
        <v>77</v>
      </c>
      <c r="E9" s="20" t="s">
        <v>78</v>
      </c>
      <c r="F9" s="20" t="s">
        <v>235</v>
      </c>
    </row>
    <row r="10" spans="1:22" ht="15" customHeight="1" x14ac:dyDescent="0.25">
      <c r="A10" s="21">
        <v>1</v>
      </c>
      <c r="B10" s="22" t="s">
        <v>81</v>
      </c>
      <c r="C10" s="29">
        <v>0</v>
      </c>
      <c r="D10" s="29">
        <v>0</v>
      </c>
      <c r="E10" s="29">
        <v>0</v>
      </c>
      <c r="F10" s="29">
        <v>0</v>
      </c>
    </row>
    <row r="11" spans="1:22" ht="15" customHeight="1" x14ac:dyDescent="0.25">
      <c r="A11" s="25" t="s">
        <v>82</v>
      </c>
      <c r="B11" s="26" t="s">
        <v>83</v>
      </c>
      <c r="C11" s="29">
        <v>0</v>
      </c>
      <c r="D11" s="29">
        <v>0</v>
      </c>
      <c r="E11" s="29">
        <v>0</v>
      </c>
      <c r="F11" s="29">
        <v>0</v>
      </c>
    </row>
    <row r="12" spans="1:22" ht="15" customHeight="1" x14ac:dyDescent="0.25">
      <c r="A12" s="25" t="s">
        <v>84</v>
      </c>
      <c r="B12" s="26" t="s">
        <v>85</v>
      </c>
      <c r="C12" s="29">
        <v>0</v>
      </c>
      <c r="D12" s="29">
        <v>0</v>
      </c>
      <c r="E12" s="29">
        <v>0</v>
      </c>
      <c r="F12" s="29">
        <v>0</v>
      </c>
    </row>
    <row r="13" spans="1:22" ht="15" customHeight="1" x14ac:dyDescent="0.25">
      <c r="A13" s="25" t="s">
        <v>86</v>
      </c>
      <c r="B13" s="26" t="s">
        <v>87</v>
      </c>
      <c r="C13" s="29">
        <v>0</v>
      </c>
      <c r="D13" s="29">
        <v>0</v>
      </c>
      <c r="E13" s="29">
        <v>0</v>
      </c>
      <c r="F13" s="29">
        <v>0</v>
      </c>
    </row>
    <row r="14" spans="1:22" ht="15" customHeight="1" x14ac:dyDescent="0.25">
      <c r="A14" s="25" t="s">
        <v>88</v>
      </c>
      <c r="B14" s="26" t="s">
        <v>89</v>
      </c>
      <c r="C14" s="29">
        <v>0</v>
      </c>
      <c r="D14" s="29">
        <v>0</v>
      </c>
      <c r="E14" s="29">
        <v>0</v>
      </c>
      <c r="F14" s="29">
        <v>0</v>
      </c>
    </row>
    <row r="15" spans="1:22" ht="15" customHeight="1" x14ac:dyDescent="0.25">
      <c r="A15" s="25" t="s">
        <v>90</v>
      </c>
      <c r="B15" s="26" t="s">
        <v>91</v>
      </c>
      <c r="C15" s="29">
        <v>0</v>
      </c>
      <c r="D15" s="29">
        <v>0</v>
      </c>
      <c r="E15" s="29">
        <v>0</v>
      </c>
      <c r="F15" s="29">
        <v>0</v>
      </c>
    </row>
    <row r="16" spans="1:22" ht="15" customHeight="1" x14ac:dyDescent="0.25">
      <c r="A16" s="25" t="s">
        <v>92</v>
      </c>
      <c r="B16" s="26" t="s">
        <v>93</v>
      </c>
      <c r="C16" s="29">
        <v>0</v>
      </c>
      <c r="D16" s="29">
        <v>0</v>
      </c>
      <c r="E16" s="29">
        <v>0</v>
      </c>
      <c r="F16" s="29">
        <v>0</v>
      </c>
    </row>
    <row r="17" spans="1:6" ht="15" customHeight="1" x14ac:dyDescent="0.25">
      <c r="A17" s="25" t="s">
        <v>94</v>
      </c>
      <c r="B17" s="26" t="s">
        <v>95</v>
      </c>
      <c r="C17" s="29">
        <v>0</v>
      </c>
      <c r="D17" s="29">
        <v>0</v>
      </c>
      <c r="E17" s="29">
        <v>0</v>
      </c>
      <c r="F17" s="29">
        <v>0</v>
      </c>
    </row>
    <row r="18" spans="1:6" ht="15" customHeight="1" x14ac:dyDescent="0.25">
      <c r="A18" s="25" t="s">
        <v>96</v>
      </c>
      <c r="B18" s="26" t="s">
        <v>97</v>
      </c>
      <c r="C18" s="29">
        <v>0</v>
      </c>
      <c r="D18" s="29">
        <v>0</v>
      </c>
      <c r="E18" s="29">
        <v>0</v>
      </c>
      <c r="F18" s="29">
        <v>0</v>
      </c>
    </row>
    <row r="19" spans="1:6" ht="15" customHeight="1" x14ac:dyDescent="0.25">
      <c r="A19" s="25" t="s">
        <v>98</v>
      </c>
      <c r="B19" s="26" t="s">
        <v>89</v>
      </c>
      <c r="C19" s="29">
        <v>0</v>
      </c>
      <c r="D19" s="29">
        <v>0</v>
      </c>
      <c r="E19" s="29">
        <v>0</v>
      </c>
      <c r="F19" s="29">
        <v>0</v>
      </c>
    </row>
    <row r="20" spans="1:6" ht="15" customHeight="1" x14ac:dyDescent="0.25">
      <c r="A20" s="25" t="s">
        <v>99</v>
      </c>
      <c r="B20" s="26" t="s">
        <v>87</v>
      </c>
      <c r="C20" s="29">
        <v>0</v>
      </c>
      <c r="D20" s="29">
        <v>0</v>
      </c>
      <c r="E20" s="29">
        <v>0</v>
      </c>
      <c r="F20" s="29">
        <v>0</v>
      </c>
    </row>
    <row r="21" spans="1:6" ht="15" customHeight="1" x14ac:dyDescent="0.25">
      <c r="A21" s="25" t="s">
        <v>100</v>
      </c>
      <c r="B21" s="26" t="s">
        <v>89</v>
      </c>
      <c r="C21" s="29">
        <v>0</v>
      </c>
      <c r="D21" s="29">
        <v>0</v>
      </c>
      <c r="E21" s="29">
        <v>0</v>
      </c>
      <c r="F21" s="29">
        <v>0</v>
      </c>
    </row>
    <row r="22" spans="1:6" ht="15" customHeight="1" x14ac:dyDescent="0.25">
      <c r="A22" s="25" t="s">
        <v>101</v>
      </c>
      <c r="B22" s="26" t="s">
        <v>91</v>
      </c>
      <c r="C22" s="29">
        <v>0</v>
      </c>
      <c r="D22" s="29">
        <v>0</v>
      </c>
      <c r="E22" s="29">
        <v>0</v>
      </c>
      <c r="F22" s="29">
        <v>0</v>
      </c>
    </row>
    <row r="23" spans="1:6" ht="15" customHeight="1" x14ac:dyDescent="0.25">
      <c r="A23" s="25" t="s">
        <v>102</v>
      </c>
      <c r="B23" s="26" t="s">
        <v>103</v>
      </c>
      <c r="C23" s="29">
        <v>0</v>
      </c>
      <c r="D23" s="29">
        <v>0</v>
      </c>
      <c r="E23" s="29">
        <v>0</v>
      </c>
      <c r="F23" s="29">
        <v>0</v>
      </c>
    </row>
    <row r="24" spans="1:6" ht="15" customHeight="1" x14ac:dyDescent="0.25">
      <c r="A24" s="25" t="s">
        <v>104</v>
      </c>
      <c r="B24" s="26" t="s">
        <v>85</v>
      </c>
      <c r="C24" s="29">
        <v>0</v>
      </c>
      <c r="D24" s="29">
        <v>0</v>
      </c>
      <c r="E24" s="29">
        <v>0</v>
      </c>
      <c r="F24" s="29">
        <v>0</v>
      </c>
    </row>
    <row r="25" spans="1:6" ht="15" customHeight="1" x14ac:dyDescent="0.25">
      <c r="A25" s="25" t="s">
        <v>105</v>
      </c>
      <c r="B25" s="26" t="s">
        <v>87</v>
      </c>
      <c r="C25" s="29">
        <v>0</v>
      </c>
      <c r="D25" s="29">
        <v>0</v>
      </c>
      <c r="E25" s="29">
        <v>0</v>
      </c>
      <c r="F25" s="29">
        <v>0</v>
      </c>
    </row>
    <row r="26" spans="1:6" ht="15" customHeight="1" x14ac:dyDescent="0.25">
      <c r="A26" s="25" t="s">
        <v>106</v>
      </c>
      <c r="B26" s="26" t="s">
        <v>89</v>
      </c>
      <c r="C26" s="29">
        <v>0</v>
      </c>
      <c r="D26" s="29">
        <v>0</v>
      </c>
      <c r="E26" s="29">
        <v>0</v>
      </c>
      <c r="F26" s="29">
        <v>0</v>
      </c>
    </row>
    <row r="27" spans="1:6" ht="15" customHeight="1" x14ac:dyDescent="0.25">
      <c r="A27" s="25" t="s">
        <v>107</v>
      </c>
      <c r="B27" s="26" t="s">
        <v>91</v>
      </c>
      <c r="C27" s="29">
        <v>0</v>
      </c>
      <c r="D27" s="29">
        <v>0</v>
      </c>
      <c r="E27" s="29">
        <v>0</v>
      </c>
      <c r="F27" s="29">
        <v>0</v>
      </c>
    </row>
    <row r="28" spans="1:6" ht="15" customHeight="1" x14ac:dyDescent="0.25">
      <c r="A28" s="25" t="s">
        <v>108</v>
      </c>
      <c r="B28" s="26" t="s">
        <v>95</v>
      </c>
      <c r="C28" s="29">
        <v>0</v>
      </c>
      <c r="D28" s="29">
        <v>0</v>
      </c>
      <c r="E28" s="29">
        <v>0</v>
      </c>
      <c r="F28" s="29">
        <v>0</v>
      </c>
    </row>
    <row r="29" spans="1:6" ht="15" customHeight="1" x14ac:dyDescent="0.25">
      <c r="A29" s="25" t="s">
        <v>109</v>
      </c>
      <c r="B29" s="26" t="s">
        <v>97</v>
      </c>
      <c r="C29" s="29">
        <v>0</v>
      </c>
      <c r="D29" s="29">
        <v>0</v>
      </c>
      <c r="E29" s="29">
        <v>0</v>
      </c>
      <c r="F29" s="29">
        <v>0</v>
      </c>
    </row>
    <row r="30" spans="1:6" ht="15" customHeight="1" x14ac:dyDescent="0.25">
      <c r="A30" s="25" t="s">
        <v>110</v>
      </c>
      <c r="B30" s="26" t="s">
        <v>93</v>
      </c>
      <c r="C30" s="29">
        <v>0</v>
      </c>
      <c r="D30" s="29">
        <v>0</v>
      </c>
      <c r="E30" s="29">
        <v>0</v>
      </c>
      <c r="F30" s="29">
        <v>0</v>
      </c>
    </row>
    <row r="31" spans="1:6" ht="15" customHeight="1" x14ac:dyDescent="0.25">
      <c r="A31" s="25" t="s">
        <v>111</v>
      </c>
      <c r="B31" s="26" t="s">
        <v>112</v>
      </c>
      <c r="C31" s="29">
        <v>0</v>
      </c>
      <c r="D31" s="29">
        <v>0</v>
      </c>
      <c r="E31" s="29">
        <v>0</v>
      </c>
      <c r="F31" s="29">
        <v>0</v>
      </c>
    </row>
    <row r="32" spans="1:6" ht="15" customHeight="1" x14ac:dyDescent="0.25">
      <c r="A32" s="25" t="s">
        <v>113</v>
      </c>
      <c r="B32" s="26" t="s">
        <v>85</v>
      </c>
      <c r="C32" s="29">
        <v>0</v>
      </c>
      <c r="D32" s="29">
        <v>0</v>
      </c>
      <c r="E32" s="29">
        <v>0</v>
      </c>
      <c r="F32" s="29">
        <v>0</v>
      </c>
    </row>
    <row r="33" spans="1:6" ht="15" customHeight="1" x14ac:dyDescent="0.25">
      <c r="A33" s="25" t="s">
        <v>114</v>
      </c>
      <c r="B33" s="26" t="s">
        <v>87</v>
      </c>
      <c r="C33" s="29">
        <v>0</v>
      </c>
      <c r="D33" s="29">
        <v>0</v>
      </c>
      <c r="E33" s="29">
        <v>0</v>
      </c>
      <c r="F33" s="29">
        <v>0</v>
      </c>
    </row>
    <row r="34" spans="1:6" ht="15" customHeight="1" x14ac:dyDescent="0.25">
      <c r="A34" s="25" t="s">
        <v>115</v>
      </c>
      <c r="B34" s="26" t="s">
        <v>89</v>
      </c>
      <c r="C34" s="29">
        <v>2021</v>
      </c>
      <c r="D34" s="29">
        <v>0.4</v>
      </c>
      <c r="E34" s="29">
        <v>130</v>
      </c>
      <c r="F34" s="29" t="s">
        <v>329</v>
      </c>
    </row>
    <row r="35" spans="1:6" s="122" customFormat="1" ht="15" customHeight="1" x14ac:dyDescent="0.25">
      <c r="A35" s="25" t="s">
        <v>115</v>
      </c>
      <c r="B35" s="26" t="s">
        <v>89</v>
      </c>
      <c r="C35" s="29">
        <v>2021</v>
      </c>
      <c r="D35" s="29">
        <v>0.4</v>
      </c>
      <c r="E35" s="29">
        <v>200</v>
      </c>
      <c r="F35" s="29" t="s">
        <v>331</v>
      </c>
    </row>
    <row r="36" spans="1:6" ht="15" customHeight="1" x14ac:dyDescent="0.25">
      <c r="A36" s="25" t="s">
        <v>116</v>
      </c>
      <c r="B36" s="26" t="s">
        <v>91</v>
      </c>
      <c r="C36" s="29">
        <v>0</v>
      </c>
      <c r="D36" s="29">
        <v>0</v>
      </c>
      <c r="E36" s="29">
        <v>0</v>
      </c>
      <c r="F36" s="29">
        <v>0</v>
      </c>
    </row>
    <row r="37" spans="1:6" ht="15" customHeight="1" x14ac:dyDescent="0.25">
      <c r="A37" s="25" t="s">
        <v>117</v>
      </c>
      <c r="B37" s="26" t="s">
        <v>93</v>
      </c>
      <c r="C37" s="29">
        <v>0</v>
      </c>
      <c r="D37" s="29">
        <v>0</v>
      </c>
      <c r="E37" s="29">
        <v>0</v>
      </c>
      <c r="F37" s="29">
        <v>0</v>
      </c>
    </row>
    <row r="38" spans="1:6" ht="15" customHeight="1" x14ac:dyDescent="0.25">
      <c r="A38" s="25" t="s">
        <v>118</v>
      </c>
      <c r="B38" s="26" t="s">
        <v>95</v>
      </c>
      <c r="C38" s="29">
        <v>0</v>
      </c>
      <c r="D38" s="29">
        <v>0</v>
      </c>
      <c r="E38" s="29">
        <v>0</v>
      </c>
      <c r="F38" s="29">
        <v>0</v>
      </c>
    </row>
    <row r="39" spans="1:6" ht="15" customHeight="1" x14ac:dyDescent="0.25">
      <c r="A39" s="25" t="s">
        <v>119</v>
      </c>
      <c r="B39" s="26" t="s">
        <v>97</v>
      </c>
      <c r="C39" s="29">
        <v>0</v>
      </c>
      <c r="D39" s="29">
        <v>0</v>
      </c>
      <c r="E39" s="29">
        <v>0</v>
      </c>
      <c r="F39" s="29">
        <v>0</v>
      </c>
    </row>
    <row r="40" spans="1:6" ht="15" customHeight="1" x14ac:dyDescent="0.25">
      <c r="A40" s="25" t="s">
        <v>120</v>
      </c>
      <c r="B40" s="26" t="s">
        <v>89</v>
      </c>
      <c r="C40" s="29">
        <v>0</v>
      </c>
      <c r="D40" s="29">
        <v>0</v>
      </c>
      <c r="E40" s="29">
        <v>0</v>
      </c>
      <c r="F40" s="29">
        <v>0</v>
      </c>
    </row>
    <row r="41" spans="1:6" ht="15" customHeight="1" x14ac:dyDescent="0.25">
      <c r="A41" s="25" t="s">
        <v>121</v>
      </c>
      <c r="B41" s="26" t="s">
        <v>91</v>
      </c>
      <c r="C41" s="29">
        <v>0</v>
      </c>
      <c r="D41" s="29">
        <v>0</v>
      </c>
      <c r="E41" s="29">
        <v>0</v>
      </c>
      <c r="F41" s="29">
        <v>0</v>
      </c>
    </row>
    <row r="42" spans="1:6" ht="15" customHeight="1" x14ac:dyDescent="0.25">
      <c r="A42" s="25" t="s">
        <v>122</v>
      </c>
      <c r="B42" s="26" t="s">
        <v>93</v>
      </c>
      <c r="C42" s="29">
        <v>0</v>
      </c>
      <c r="D42" s="29">
        <v>0</v>
      </c>
      <c r="E42" s="29">
        <v>0</v>
      </c>
      <c r="F42" s="29">
        <v>0</v>
      </c>
    </row>
    <row r="43" spans="1:6" ht="15" customHeight="1" x14ac:dyDescent="0.25">
      <c r="A43" s="25" t="s">
        <v>123</v>
      </c>
      <c r="B43" s="26" t="s">
        <v>87</v>
      </c>
      <c r="C43" s="29">
        <v>0</v>
      </c>
      <c r="D43" s="29">
        <v>0</v>
      </c>
      <c r="E43" s="29">
        <v>0</v>
      </c>
      <c r="F43" s="29">
        <v>0</v>
      </c>
    </row>
    <row r="44" spans="1:6" ht="15" customHeight="1" x14ac:dyDescent="0.25">
      <c r="A44" s="25" t="s">
        <v>124</v>
      </c>
      <c r="B44" s="26" t="s">
        <v>89</v>
      </c>
      <c r="C44" s="29">
        <v>0</v>
      </c>
      <c r="D44" s="29">
        <v>0</v>
      </c>
      <c r="E44" s="29">
        <v>0</v>
      </c>
      <c r="F44" s="29">
        <v>0</v>
      </c>
    </row>
    <row r="45" spans="1:6" ht="15" customHeight="1" x14ac:dyDescent="0.25">
      <c r="A45" s="25" t="s">
        <v>125</v>
      </c>
      <c r="B45" s="26" t="s">
        <v>93</v>
      </c>
      <c r="C45" s="29">
        <v>0</v>
      </c>
      <c r="D45" s="29">
        <v>0</v>
      </c>
      <c r="E45" s="29">
        <v>0</v>
      </c>
      <c r="F45" s="29">
        <v>0</v>
      </c>
    </row>
    <row r="46" spans="1:6" ht="15" customHeight="1" x14ac:dyDescent="0.25">
      <c r="A46" s="21">
        <v>2</v>
      </c>
      <c r="B46" s="22" t="s">
        <v>126</v>
      </c>
      <c r="C46" s="29">
        <v>0</v>
      </c>
      <c r="D46" s="29">
        <v>0</v>
      </c>
      <c r="E46" s="29">
        <v>0</v>
      </c>
      <c r="F46" s="29">
        <v>0</v>
      </c>
    </row>
    <row r="47" spans="1:6" ht="15" customHeight="1" x14ac:dyDescent="0.25">
      <c r="A47" s="25" t="s">
        <v>127</v>
      </c>
      <c r="B47" s="26" t="s">
        <v>128</v>
      </c>
      <c r="C47" s="29">
        <v>0</v>
      </c>
      <c r="D47" s="29">
        <v>0</v>
      </c>
      <c r="E47" s="29">
        <v>0</v>
      </c>
      <c r="F47" s="29">
        <v>0</v>
      </c>
    </row>
    <row r="48" spans="1:6" ht="15" customHeight="1" x14ac:dyDescent="0.25">
      <c r="A48" s="25" t="s">
        <v>129</v>
      </c>
      <c r="B48" s="26" t="s">
        <v>130</v>
      </c>
      <c r="C48" s="29">
        <v>0</v>
      </c>
      <c r="D48" s="29">
        <v>0</v>
      </c>
      <c r="E48" s="29">
        <v>0</v>
      </c>
      <c r="F48" s="29">
        <v>0</v>
      </c>
    </row>
    <row r="49" spans="1:6" ht="15" customHeight="1" x14ac:dyDescent="0.25">
      <c r="A49" s="25" t="s">
        <v>131</v>
      </c>
      <c r="B49" s="26" t="s">
        <v>132</v>
      </c>
      <c r="C49" s="29">
        <v>0</v>
      </c>
      <c r="D49" s="29">
        <v>0</v>
      </c>
      <c r="E49" s="29">
        <v>0</v>
      </c>
      <c r="F49" s="29">
        <v>0</v>
      </c>
    </row>
    <row r="50" spans="1:6" ht="15" customHeight="1" x14ac:dyDescent="0.25">
      <c r="A50" s="25" t="s">
        <v>133</v>
      </c>
      <c r="B50" s="26" t="s">
        <v>91</v>
      </c>
      <c r="C50" s="29">
        <v>0</v>
      </c>
      <c r="D50" s="29">
        <v>0</v>
      </c>
      <c r="E50" s="29">
        <v>0</v>
      </c>
      <c r="F50" s="29">
        <v>0</v>
      </c>
    </row>
    <row r="51" spans="1:6" ht="15" customHeight="1" x14ac:dyDescent="0.25">
      <c r="A51" s="25" t="s">
        <v>134</v>
      </c>
      <c r="B51" s="26" t="s">
        <v>93</v>
      </c>
      <c r="C51" s="29">
        <v>0</v>
      </c>
      <c r="D51" s="29">
        <v>0</v>
      </c>
      <c r="E51" s="29">
        <v>0</v>
      </c>
      <c r="F51" s="29">
        <v>0</v>
      </c>
    </row>
    <row r="52" spans="1:6" ht="15" customHeight="1" x14ac:dyDescent="0.25">
      <c r="A52" s="25" t="s">
        <v>135</v>
      </c>
      <c r="B52" s="26" t="s">
        <v>136</v>
      </c>
      <c r="C52" s="29">
        <v>0</v>
      </c>
      <c r="D52" s="29">
        <v>0</v>
      </c>
      <c r="E52" s="29">
        <v>0</v>
      </c>
      <c r="F52" s="29">
        <v>0</v>
      </c>
    </row>
    <row r="53" spans="1:6" ht="15" customHeight="1" x14ac:dyDescent="0.25">
      <c r="A53" s="25" t="s">
        <v>137</v>
      </c>
      <c r="B53" s="26" t="s">
        <v>138</v>
      </c>
      <c r="C53" s="29">
        <v>0</v>
      </c>
      <c r="D53" s="29">
        <v>0</v>
      </c>
      <c r="E53" s="29">
        <v>0</v>
      </c>
      <c r="F53" s="29">
        <v>0</v>
      </c>
    </row>
    <row r="54" spans="1:6" ht="15" customHeight="1" x14ac:dyDescent="0.25">
      <c r="A54" s="25" t="s">
        <v>139</v>
      </c>
      <c r="B54" s="26" t="s">
        <v>89</v>
      </c>
      <c r="C54" s="29">
        <v>0</v>
      </c>
      <c r="D54" s="29">
        <v>0</v>
      </c>
      <c r="E54" s="29">
        <v>0</v>
      </c>
      <c r="F54" s="29">
        <v>0</v>
      </c>
    </row>
    <row r="55" spans="1:6" ht="15" customHeight="1" x14ac:dyDescent="0.25">
      <c r="A55" s="25" t="s">
        <v>140</v>
      </c>
      <c r="B55" s="26" t="s">
        <v>91</v>
      </c>
      <c r="C55" s="29">
        <v>0</v>
      </c>
      <c r="D55" s="29">
        <v>0</v>
      </c>
      <c r="E55" s="29">
        <v>0</v>
      </c>
      <c r="F55" s="29">
        <v>0</v>
      </c>
    </row>
    <row r="56" spans="1:6" ht="15" customHeight="1" x14ac:dyDescent="0.25">
      <c r="A56" s="25" t="s">
        <v>141</v>
      </c>
      <c r="B56" s="26" t="s">
        <v>93</v>
      </c>
      <c r="C56" s="29">
        <v>0</v>
      </c>
      <c r="D56" s="29">
        <v>0</v>
      </c>
      <c r="E56" s="29">
        <v>0</v>
      </c>
      <c r="F56" s="29">
        <v>0</v>
      </c>
    </row>
    <row r="57" spans="1:6" ht="15" customHeight="1" x14ac:dyDescent="0.25">
      <c r="A57" s="25" t="s">
        <v>142</v>
      </c>
      <c r="B57" s="26" t="s">
        <v>136</v>
      </c>
      <c r="C57" s="29">
        <v>0</v>
      </c>
      <c r="D57" s="29">
        <v>0</v>
      </c>
      <c r="E57" s="29">
        <v>0</v>
      </c>
      <c r="F57" s="29">
        <v>0</v>
      </c>
    </row>
    <row r="58" spans="1:6" ht="15" customHeight="1" x14ac:dyDescent="0.25">
      <c r="A58" s="25" t="s">
        <v>143</v>
      </c>
      <c r="B58" s="26" t="s">
        <v>144</v>
      </c>
      <c r="C58" s="29">
        <v>0</v>
      </c>
      <c r="D58" s="29">
        <v>0</v>
      </c>
      <c r="E58" s="29">
        <v>0</v>
      </c>
      <c r="F58" s="29">
        <v>0</v>
      </c>
    </row>
    <row r="59" spans="1:6" ht="15" customHeight="1" x14ac:dyDescent="0.25">
      <c r="A59" s="25" t="s">
        <v>145</v>
      </c>
      <c r="B59" s="26" t="s">
        <v>132</v>
      </c>
      <c r="C59" s="29">
        <v>0</v>
      </c>
      <c r="D59" s="29">
        <v>0</v>
      </c>
      <c r="E59" s="29">
        <v>0</v>
      </c>
      <c r="F59" s="29">
        <v>0</v>
      </c>
    </row>
    <row r="60" spans="1:6" ht="15" customHeight="1" x14ac:dyDescent="0.25">
      <c r="A60" s="25" t="s">
        <v>146</v>
      </c>
      <c r="B60" s="26" t="s">
        <v>89</v>
      </c>
      <c r="C60" s="29">
        <v>2021</v>
      </c>
      <c r="D60" s="29">
        <v>0.4</v>
      </c>
      <c r="E60" s="29">
        <v>94.2</v>
      </c>
      <c r="F60" s="29" t="s">
        <v>329</v>
      </c>
    </row>
    <row r="61" spans="1:6" ht="15" customHeight="1" x14ac:dyDescent="0.25">
      <c r="A61" s="25" t="s">
        <v>147</v>
      </c>
      <c r="B61" s="26" t="s">
        <v>91</v>
      </c>
      <c r="C61" s="29">
        <v>2020</v>
      </c>
      <c r="D61" s="29">
        <v>0.4</v>
      </c>
      <c r="E61" s="29">
        <v>210</v>
      </c>
      <c r="F61" s="29" t="s">
        <v>327</v>
      </c>
    </row>
    <row r="62" spans="1:6" ht="15" customHeight="1" x14ac:dyDescent="0.25">
      <c r="A62" s="25" t="s">
        <v>148</v>
      </c>
      <c r="B62" s="26" t="s">
        <v>93</v>
      </c>
      <c r="C62" s="29">
        <v>2020</v>
      </c>
      <c r="D62" s="29">
        <v>10</v>
      </c>
      <c r="E62" s="29">
        <v>179</v>
      </c>
      <c r="F62" s="29" t="s">
        <v>328</v>
      </c>
    </row>
    <row r="63" spans="1:6" ht="15" customHeight="1" x14ac:dyDescent="0.25">
      <c r="A63" s="25" t="s">
        <v>149</v>
      </c>
      <c r="B63" s="26" t="s">
        <v>136</v>
      </c>
      <c r="C63" s="29">
        <v>0</v>
      </c>
      <c r="D63" s="29">
        <v>0</v>
      </c>
      <c r="E63" s="29">
        <v>0</v>
      </c>
      <c r="F63" s="29">
        <v>0</v>
      </c>
    </row>
    <row r="64" spans="1:6" ht="15" customHeight="1" x14ac:dyDescent="0.25">
      <c r="A64" s="25" t="s">
        <v>150</v>
      </c>
      <c r="B64" s="26" t="s">
        <v>138</v>
      </c>
      <c r="C64" s="29">
        <v>0</v>
      </c>
      <c r="D64" s="29">
        <v>0</v>
      </c>
      <c r="E64" s="29">
        <v>0</v>
      </c>
      <c r="F64" s="29">
        <v>0</v>
      </c>
    </row>
    <row r="65" spans="1:6" ht="15" customHeight="1" x14ac:dyDescent="0.25">
      <c r="A65" s="25" t="s">
        <v>151</v>
      </c>
      <c r="B65" s="26" t="s">
        <v>89</v>
      </c>
      <c r="C65" s="29">
        <v>0</v>
      </c>
      <c r="D65" s="29">
        <v>0</v>
      </c>
      <c r="E65" s="29">
        <v>0</v>
      </c>
      <c r="F65" s="29">
        <v>0</v>
      </c>
    </row>
    <row r="66" spans="1:6" ht="15" customHeight="1" x14ac:dyDescent="0.25">
      <c r="A66" s="25" t="s">
        <v>152</v>
      </c>
      <c r="B66" s="26" t="s">
        <v>91</v>
      </c>
      <c r="C66" s="29">
        <v>0</v>
      </c>
      <c r="D66" s="29">
        <v>0</v>
      </c>
      <c r="E66" s="29">
        <v>0</v>
      </c>
      <c r="F66" s="29">
        <v>0</v>
      </c>
    </row>
    <row r="67" spans="1:6" ht="15" customHeight="1" x14ac:dyDescent="0.25">
      <c r="A67" s="25" t="s">
        <v>153</v>
      </c>
      <c r="B67" s="26" t="s">
        <v>93</v>
      </c>
      <c r="C67" s="29">
        <v>0</v>
      </c>
      <c r="D67" s="29">
        <v>0</v>
      </c>
      <c r="E67" s="29">
        <v>0</v>
      </c>
      <c r="F67" s="29">
        <v>0</v>
      </c>
    </row>
    <row r="68" spans="1:6" ht="15" customHeight="1" x14ac:dyDescent="0.25">
      <c r="A68" s="25" t="s">
        <v>154</v>
      </c>
      <c r="B68" s="26" t="s">
        <v>136</v>
      </c>
      <c r="C68" s="29">
        <v>0</v>
      </c>
      <c r="D68" s="29">
        <v>0</v>
      </c>
      <c r="E68" s="29">
        <v>0</v>
      </c>
      <c r="F68" s="29">
        <v>0</v>
      </c>
    </row>
    <row r="69" spans="1:6" ht="15" customHeight="1" x14ac:dyDescent="0.25">
      <c r="A69" s="25" t="s">
        <v>155</v>
      </c>
      <c r="B69" s="26" t="s">
        <v>156</v>
      </c>
      <c r="C69" s="29">
        <v>0</v>
      </c>
      <c r="D69" s="29">
        <v>0</v>
      </c>
      <c r="E69" s="29">
        <v>0</v>
      </c>
      <c r="F69" s="29">
        <v>0</v>
      </c>
    </row>
    <row r="70" spans="1:6" ht="15" customHeight="1" x14ac:dyDescent="0.25">
      <c r="A70" s="25" t="s">
        <v>157</v>
      </c>
      <c r="B70" s="26" t="s">
        <v>130</v>
      </c>
      <c r="C70" s="29">
        <v>0</v>
      </c>
      <c r="D70" s="29">
        <v>0</v>
      </c>
      <c r="E70" s="29">
        <v>0</v>
      </c>
      <c r="F70" s="29">
        <v>0</v>
      </c>
    </row>
    <row r="71" spans="1:6" ht="15" customHeight="1" x14ac:dyDescent="0.25">
      <c r="A71" s="25" t="s">
        <v>158</v>
      </c>
      <c r="B71" s="26" t="s">
        <v>132</v>
      </c>
      <c r="C71" s="29">
        <v>0</v>
      </c>
      <c r="D71" s="29">
        <v>0</v>
      </c>
      <c r="E71" s="29">
        <v>0</v>
      </c>
      <c r="F71" s="29">
        <v>0</v>
      </c>
    </row>
    <row r="72" spans="1:6" ht="15" customHeight="1" x14ac:dyDescent="0.25">
      <c r="A72" s="25" t="s">
        <v>159</v>
      </c>
      <c r="B72" s="26" t="s">
        <v>136</v>
      </c>
      <c r="C72" s="29">
        <v>0</v>
      </c>
      <c r="D72" s="29">
        <v>0</v>
      </c>
      <c r="E72" s="29">
        <v>0</v>
      </c>
      <c r="F72" s="29">
        <v>0</v>
      </c>
    </row>
    <row r="73" spans="1:6" ht="15" customHeight="1" x14ac:dyDescent="0.25">
      <c r="A73" s="25" t="s">
        <v>160</v>
      </c>
      <c r="B73" s="26" t="s">
        <v>144</v>
      </c>
      <c r="C73" s="29">
        <v>0</v>
      </c>
      <c r="D73" s="29">
        <v>0</v>
      </c>
      <c r="E73" s="29">
        <v>0</v>
      </c>
      <c r="F73" s="29">
        <v>0</v>
      </c>
    </row>
    <row r="74" spans="1:6" ht="15" customHeight="1" x14ac:dyDescent="0.25">
      <c r="A74" s="25" t="s">
        <v>161</v>
      </c>
      <c r="B74" s="26" t="s">
        <v>132</v>
      </c>
      <c r="C74" s="29">
        <v>0</v>
      </c>
      <c r="D74" s="29">
        <v>0</v>
      </c>
      <c r="E74" s="29">
        <v>0</v>
      </c>
      <c r="F74" s="29">
        <v>0</v>
      </c>
    </row>
    <row r="75" spans="1:6" ht="15" customHeight="1" x14ac:dyDescent="0.25">
      <c r="A75" s="25" t="s">
        <v>162</v>
      </c>
      <c r="B75" s="26" t="s">
        <v>89</v>
      </c>
      <c r="C75" s="29">
        <v>0</v>
      </c>
      <c r="D75" s="29">
        <v>0</v>
      </c>
      <c r="E75" s="29">
        <v>0</v>
      </c>
      <c r="F75" s="29">
        <v>0</v>
      </c>
    </row>
    <row r="76" spans="1:6" ht="15" customHeight="1" x14ac:dyDescent="0.25">
      <c r="A76" s="25" t="s">
        <v>163</v>
      </c>
      <c r="B76" s="26" t="s">
        <v>138</v>
      </c>
      <c r="C76" s="29">
        <v>0</v>
      </c>
      <c r="D76" s="29">
        <v>0</v>
      </c>
      <c r="E76" s="29">
        <v>0</v>
      </c>
      <c r="F76" s="29">
        <v>0</v>
      </c>
    </row>
    <row r="77" spans="1:6" ht="15" customHeight="1" x14ac:dyDescent="0.25">
      <c r="A77" s="25" t="s">
        <v>164</v>
      </c>
      <c r="B77" s="26" t="s">
        <v>93</v>
      </c>
      <c r="C77" s="29">
        <v>0</v>
      </c>
      <c r="D77" s="29">
        <v>0</v>
      </c>
      <c r="E77" s="29">
        <v>0</v>
      </c>
      <c r="F77" s="29">
        <v>0</v>
      </c>
    </row>
    <row r="78" spans="1:6" ht="15" customHeight="1" x14ac:dyDescent="0.25">
      <c r="A78" s="25" t="s">
        <v>165</v>
      </c>
      <c r="B78" s="26" t="s">
        <v>166</v>
      </c>
      <c r="C78" s="29">
        <v>0</v>
      </c>
      <c r="D78" s="29">
        <v>0</v>
      </c>
      <c r="E78" s="29">
        <v>0</v>
      </c>
      <c r="F78" s="29">
        <v>0</v>
      </c>
    </row>
    <row r="79" spans="1:6" ht="15" customHeight="1" x14ac:dyDescent="0.25">
      <c r="A79" s="25" t="s">
        <v>167</v>
      </c>
      <c r="B79" s="26" t="s">
        <v>130</v>
      </c>
      <c r="C79" s="29">
        <v>0</v>
      </c>
      <c r="D79" s="29">
        <v>0</v>
      </c>
      <c r="E79" s="29">
        <v>0</v>
      </c>
      <c r="F79" s="29">
        <v>0</v>
      </c>
    </row>
    <row r="80" spans="1:6" ht="15" customHeight="1" x14ac:dyDescent="0.25">
      <c r="A80" s="25" t="s">
        <v>168</v>
      </c>
      <c r="B80" s="26" t="s">
        <v>132</v>
      </c>
      <c r="C80" s="29">
        <v>0</v>
      </c>
      <c r="D80" s="29">
        <v>0</v>
      </c>
      <c r="E80" s="29">
        <v>0</v>
      </c>
      <c r="F80" s="29">
        <v>0</v>
      </c>
    </row>
    <row r="81" spans="1:6" ht="15" customHeight="1" x14ac:dyDescent="0.25">
      <c r="A81" s="25" t="s">
        <v>169</v>
      </c>
      <c r="B81" s="26" t="s">
        <v>91</v>
      </c>
      <c r="C81" s="29">
        <v>0</v>
      </c>
      <c r="D81" s="29">
        <v>0</v>
      </c>
      <c r="E81" s="29">
        <v>0</v>
      </c>
      <c r="F81" s="29">
        <v>0</v>
      </c>
    </row>
    <row r="82" spans="1:6" ht="15" customHeight="1" x14ac:dyDescent="0.25">
      <c r="A82" s="25" t="s">
        <v>170</v>
      </c>
      <c r="B82" s="26" t="s">
        <v>93</v>
      </c>
      <c r="C82" s="29">
        <v>0</v>
      </c>
      <c r="D82" s="29">
        <v>0</v>
      </c>
      <c r="E82" s="29">
        <v>0</v>
      </c>
      <c r="F82" s="29">
        <v>0</v>
      </c>
    </row>
    <row r="83" spans="1:6" ht="15" customHeight="1" x14ac:dyDescent="0.25">
      <c r="A83" s="25" t="s">
        <v>171</v>
      </c>
      <c r="B83" s="26" t="s">
        <v>136</v>
      </c>
      <c r="C83" s="29">
        <v>0</v>
      </c>
      <c r="D83" s="29">
        <v>0</v>
      </c>
      <c r="E83" s="29">
        <v>0</v>
      </c>
      <c r="F83" s="29">
        <v>0</v>
      </c>
    </row>
    <row r="84" spans="1:6" ht="15" customHeight="1" x14ac:dyDescent="0.25">
      <c r="A84" s="25" t="s">
        <v>172</v>
      </c>
      <c r="B84" s="26" t="s">
        <v>138</v>
      </c>
      <c r="C84" s="29">
        <v>0</v>
      </c>
      <c r="D84" s="29">
        <v>0</v>
      </c>
      <c r="E84" s="29">
        <v>0</v>
      </c>
      <c r="F84" s="29">
        <v>0</v>
      </c>
    </row>
    <row r="85" spans="1:6" ht="15" customHeight="1" x14ac:dyDescent="0.25">
      <c r="A85" s="25" t="s">
        <v>173</v>
      </c>
      <c r="B85" s="26" t="s">
        <v>91</v>
      </c>
      <c r="C85" s="29">
        <v>0</v>
      </c>
      <c r="D85" s="29">
        <v>0</v>
      </c>
      <c r="E85" s="29">
        <v>0</v>
      </c>
      <c r="F85" s="29">
        <v>0</v>
      </c>
    </row>
    <row r="86" spans="1:6" ht="15" customHeight="1" x14ac:dyDescent="0.25">
      <c r="A86" s="25" t="s">
        <v>174</v>
      </c>
      <c r="B86" s="26" t="s">
        <v>144</v>
      </c>
      <c r="C86" s="29">
        <v>0</v>
      </c>
      <c r="D86" s="29">
        <v>0</v>
      </c>
      <c r="E86" s="29">
        <v>0</v>
      </c>
      <c r="F86" s="29">
        <v>0</v>
      </c>
    </row>
    <row r="87" spans="1:6" ht="15" customHeight="1" x14ac:dyDescent="0.25">
      <c r="A87" s="25" t="s">
        <v>175</v>
      </c>
      <c r="B87" s="26" t="s">
        <v>132</v>
      </c>
      <c r="C87" s="29">
        <v>0</v>
      </c>
      <c r="D87" s="29">
        <v>0</v>
      </c>
      <c r="E87" s="29">
        <v>0</v>
      </c>
      <c r="F87" s="29">
        <v>0</v>
      </c>
    </row>
    <row r="88" spans="1:6" ht="15" customHeight="1" x14ac:dyDescent="0.25">
      <c r="A88" s="25" t="s">
        <v>176</v>
      </c>
      <c r="B88" s="26" t="s">
        <v>89</v>
      </c>
      <c r="C88" s="29">
        <v>0</v>
      </c>
      <c r="D88" s="29">
        <v>0</v>
      </c>
      <c r="E88" s="29">
        <v>0</v>
      </c>
      <c r="F88" s="29">
        <v>0</v>
      </c>
    </row>
    <row r="89" spans="1:6" ht="15" customHeight="1" x14ac:dyDescent="0.25">
      <c r="A89" s="25" t="s">
        <v>177</v>
      </c>
      <c r="B89" s="26" t="s">
        <v>91</v>
      </c>
      <c r="C89" s="29">
        <v>0</v>
      </c>
      <c r="D89" s="29">
        <v>0</v>
      </c>
      <c r="E89" s="29">
        <v>0</v>
      </c>
      <c r="F89" s="29">
        <v>0</v>
      </c>
    </row>
    <row r="90" spans="1:6" ht="15" customHeight="1" x14ac:dyDescent="0.25">
      <c r="A90" s="25" t="s">
        <v>178</v>
      </c>
      <c r="B90" s="26" t="s">
        <v>93</v>
      </c>
      <c r="C90" s="29">
        <v>0</v>
      </c>
      <c r="D90" s="29">
        <v>0</v>
      </c>
      <c r="E90" s="29">
        <v>0</v>
      </c>
      <c r="F90" s="29">
        <v>0</v>
      </c>
    </row>
    <row r="91" spans="1:6" ht="15" customHeight="1" x14ac:dyDescent="0.25">
      <c r="A91" s="25" t="s">
        <v>179</v>
      </c>
      <c r="B91" s="26" t="s">
        <v>136</v>
      </c>
      <c r="C91" s="29">
        <v>0</v>
      </c>
      <c r="D91" s="29">
        <v>0</v>
      </c>
      <c r="E91" s="29">
        <v>0</v>
      </c>
      <c r="F91" s="29">
        <v>0</v>
      </c>
    </row>
    <row r="92" spans="1:6" ht="15" customHeight="1" x14ac:dyDescent="0.25">
      <c r="A92" s="25" t="s">
        <v>180</v>
      </c>
      <c r="B92" s="26" t="s">
        <v>138</v>
      </c>
      <c r="C92" s="29">
        <v>0</v>
      </c>
      <c r="D92" s="29">
        <v>0</v>
      </c>
      <c r="E92" s="29">
        <v>0</v>
      </c>
      <c r="F92" s="29">
        <v>0</v>
      </c>
    </row>
    <row r="93" spans="1:6" ht="15" customHeight="1" x14ac:dyDescent="0.25">
      <c r="A93" s="25" t="s">
        <v>181</v>
      </c>
      <c r="B93" s="26" t="s">
        <v>91</v>
      </c>
      <c r="C93" s="29">
        <v>0</v>
      </c>
      <c r="D93" s="29">
        <v>0</v>
      </c>
      <c r="E93" s="29">
        <v>0</v>
      </c>
      <c r="F93" s="29">
        <v>0</v>
      </c>
    </row>
    <row r="94" spans="1:6" ht="15" customHeight="1" x14ac:dyDescent="0.25">
      <c r="A94" s="25" t="s">
        <v>182</v>
      </c>
      <c r="B94" s="26" t="s">
        <v>93</v>
      </c>
      <c r="C94" s="29">
        <v>0</v>
      </c>
      <c r="D94" s="29">
        <v>0</v>
      </c>
      <c r="E94" s="29">
        <v>0</v>
      </c>
      <c r="F94" s="29">
        <v>0</v>
      </c>
    </row>
    <row r="95" spans="1:6" ht="15" customHeight="1" x14ac:dyDescent="0.25">
      <c r="A95" s="25" t="s">
        <v>183</v>
      </c>
      <c r="B95" s="26" t="s">
        <v>136</v>
      </c>
      <c r="C95" s="29">
        <v>0</v>
      </c>
      <c r="D95" s="29">
        <v>0</v>
      </c>
      <c r="E95" s="29">
        <v>0</v>
      </c>
      <c r="F95" s="29">
        <v>0</v>
      </c>
    </row>
    <row r="96" spans="1:6" ht="31.5" x14ac:dyDescent="0.25">
      <c r="A96" s="58">
        <v>3</v>
      </c>
      <c r="B96" s="59" t="s">
        <v>283</v>
      </c>
      <c r="C96" s="60"/>
      <c r="D96" s="60"/>
      <c r="E96" s="60"/>
      <c r="F96" s="60"/>
    </row>
    <row r="97" spans="1:6" ht="15.75" x14ac:dyDescent="0.25">
      <c r="A97" s="55" t="s">
        <v>298</v>
      </c>
      <c r="B97" s="56" t="s">
        <v>287</v>
      </c>
      <c r="C97" s="23">
        <v>0</v>
      </c>
      <c r="D97" s="23">
        <v>0</v>
      </c>
      <c r="E97" s="23">
        <v>0</v>
      </c>
      <c r="F97" s="23">
        <v>0</v>
      </c>
    </row>
    <row r="98" spans="1:6" ht="15.75" x14ac:dyDescent="0.25">
      <c r="A98" s="55" t="s">
        <v>299</v>
      </c>
      <c r="B98" s="56" t="s">
        <v>289</v>
      </c>
      <c r="C98" s="23">
        <v>2021</v>
      </c>
      <c r="D98" s="23">
        <v>0.4</v>
      </c>
      <c r="E98" s="23">
        <v>0</v>
      </c>
      <c r="F98" s="23">
        <v>1.5</v>
      </c>
    </row>
    <row r="99" spans="1:6" ht="15.75" x14ac:dyDescent="0.25">
      <c r="A99" s="55" t="s">
        <v>300</v>
      </c>
      <c r="B99" s="56" t="s">
        <v>291</v>
      </c>
      <c r="C99" s="23">
        <v>0</v>
      </c>
      <c r="D99" s="23">
        <v>0</v>
      </c>
      <c r="E99" s="23">
        <v>0</v>
      </c>
      <c r="F99" s="23">
        <v>0</v>
      </c>
    </row>
    <row r="100" spans="1:6" ht="15.75" x14ac:dyDescent="0.25">
      <c r="A100" s="55" t="s">
        <v>301</v>
      </c>
      <c r="B100" s="56" t="s">
        <v>289</v>
      </c>
      <c r="C100" s="23">
        <v>2021</v>
      </c>
      <c r="D100" s="23">
        <v>0.4</v>
      </c>
      <c r="E100" s="23">
        <v>0</v>
      </c>
      <c r="F100" s="23">
        <v>55</v>
      </c>
    </row>
    <row r="101" spans="1:6" ht="15.75" x14ac:dyDescent="0.25">
      <c r="A101" s="55" t="s">
        <v>193</v>
      </c>
      <c r="B101" s="56" t="s">
        <v>294</v>
      </c>
      <c r="C101" s="23">
        <v>0</v>
      </c>
      <c r="D101" s="23">
        <v>0</v>
      </c>
      <c r="E101" s="23">
        <v>0</v>
      </c>
      <c r="F101" s="23">
        <v>0</v>
      </c>
    </row>
    <row r="102" spans="1:6" ht="15.75" x14ac:dyDescent="0.25">
      <c r="A102" s="55" t="s">
        <v>302</v>
      </c>
      <c r="B102" s="56" t="s">
        <v>296</v>
      </c>
      <c r="C102" s="23">
        <v>0</v>
      </c>
      <c r="D102" s="23">
        <v>0</v>
      </c>
      <c r="E102" s="23">
        <v>0</v>
      </c>
      <c r="F102" s="23">
        <v>0</v>
      </c>
    </row>
    <row r="103" spans="1:6" ht="29.25" customHeight="1" x14ac:dyDescent="0.25">
      <c r="A103" s="61"/>
      <c r="B103" s="62"/>
      <c r="C103" s="63"/>
      <c r="D103" s="63"/>
      <c r="E103" s="63"/>
      <c r="F103" s="63"/>
    </row>
    <row r="104" spans="1:6" x14ac:dyDescent="0.25">
      <c r="A104" s="28" t="s">
        <v>297</v>
      </c>
      <c r="B104" s="28"/>
      <c r="C104" s="28"/>
      <c r="D104" s="28"/>
      <c r="E104" s="28" t="s">
        <v>319</v>
      </c>
    </row>
    <row r="105" spans="1:6" x14ac:dyDescent="0.25">
      <c r="A105" s="28" t="s">
        <v>229</v>
      </c>
      <c r="B105" s="28"/>
      <c r="C105" s="28"/>
      <c r="D105" s="28"/>
      <c r="E105" s="28"/>
    </row>
    <row r="106" spans="1:6" x14ac:dyDescent="0.25">
      <c r="A106" s="28"/>
      <c r="B106" s="28"/>
      <c r="C106" s="28"/>
      <c r="D106" s="28"/>
      <c r="E106" s="28"/>
    </row>
    <row r="107" spans="1:6" x14ac:dyDescent="0.25">
      <c r="A107" s="28" t="s">
        <v>230</v>
      </c>
      <c r="B107" s="28"/>
      <c r="C107" s="51"/>
      <c r="D107" s="51"/>
      <c r="E107" s="51"/>
      <c r="F107" s="51"/>
    </row>
    <row r="108" spans="1:6" x14ac:dyDescent="0.25">
      <c r="A108" s="28" t="s">
        <v>231</v>
      </c>
      <c r="B108" s="28"/>
      <c r="C108" s="28"/>
      <c r="D108" s="28"/>
      <c r="E108" s="15"/>
    </row>
    <row r="109" spans="1:6" x14ac:dyDescent="0.25">
      <c r="A109" s="28" t="s">
        <v>232</v>
      </c>
      <c r="B109" s="28"/>
      <c r="C109" s="28"/>
      <c r="D109" s="28"/>
      <c r="E109" s="15"/>
    </row>
    <row r="110" spans="1:6" ht="33.75" customHeight="1" x14ac:dyDescent="0.25">
      <c r="A110" s="154" t="s">
        <v>325</v>
      </c>
      <c r="B110" s="154"/>
      <c r="C110" s="154"/>
      <c r="D110" s="154"/>
      <c r="E110" s="154"/>
      <c r="F110" s="154"/>
    </row>
  </sheetData>
  <mergeCells count="7">
    <mergeCell ref="A110:F110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9"/>
  <sheetViews>
    <sheetView zoomScaleNormal="100" workbookViewId="0">
      <pane ySplit="9" topLeftCell="A34" activePane="bottomLeft" state="frozen"/>
      <selection activeCell="B140" sqref="B140"/>
      <selection pane="bottomLeft" activeCell="E1" sqref="E1:F1"/>
    </sheetView>
  </sheetViews>
  <sheetFormatPr defaultRowHeight="15" x14ac:dyDescent="0.25"/>
  <cols>
    <col min="1" max="1" width="11.28515625" style="98" customWidth="1"/>
    <col min="2" max="2" width="71.5703125" style="98" customWidth="1"/>
    <col min="3" max="3" width="9.7109375" style="98" customWidth="1"/>
    <col min="4" max="4" width="13.42578125" style="98" customWidth="1"/>
    <col min="5" max="5" width="19.85546875" style="98" customWidth="1"/>
    <col min="6" max="6" width="24.85546875" style="98" customWidth="1"/>
    <col min="7" max="16384" width="9.140625" style="98"/>
  </cols>
  <sheetData>
    <row r="1" spans="1:22" ht="45" customHeight="1" x14ac:dyDescent="0.25">
      <c r="E1" s="155"/>
      <c r="F1" s="156"/>
    </row>
    <row r="3" spans="1:22" ht="30" customHeight="1" x14ac:dyDescent="0.25">
      <c r="A3" s="168" t="s">
        <v>304</v>
      </c>
      <c r="B3" s="169"/>
      <c r="C3" s="169"/>
      <c r="D3" s="169"/>
      <c r="E3" s="169"/>
      <c r="F3" s="169"/>
      <c r="G3" s="17"/>
      <c r="H3" s="17"/>
      <c r="I3" s="17"/>
      <c r="J3" s="17"/>
      <c r="K3" s="17"/>
      <c r="L3" s="110"/>
    </row>
    <row r="4" spans="1:22" s="112" customFormat="1" ht="15" customHeight="1" x14ac:dyDescent="0.25">
      <c r="A4" s="159" t="s">
        <v>69</v>
      </c>
      <c r="B4" s="159"/>
      <c r="C4" s="159"/>
      <c r="D4" s="159"/>
      <c r="E4" s="159"/>
      <c r="F4" s="159"/>
      <c r="G4" s="18"/>
      <c r="H4" s="18"/>
      <c r="I4" s="18"/>
      <c r="J4" s="18"/>
      <c r="K4" s="18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</row>
    <row r="5" spans="1:22" s="112" customFormat="1" ht="15" customHeight="1" x14ac:dyDescent="0.25">
      <c r="A5" s="161" t="s">
        <v>72</v>
      </c>
      <c r="B5" s="162"/>
      <c r="C5" s="162"/>
      <c r="D5" s="162"/>
      <c r="E5" s="162"/>
      <c r="F5" s="162"/>
      <c r="G5" s="19"/>
      <c r="H5" s="19"/>
      <c r="I5" s="19"/>
      <c r="J5" s="19"/>
      <c r="K5" s="19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2" s="112" customFormat="1" ht="15" customHeight="1" x14ac:dyDescent="0.25">
      <c r="A6" s="163" t="s">
        <v>236</v>
      </c>
      <c r="B6" s="164"/>
      <c r="C6" s="164"/>
      <c r="D6" s="164"/>
      <c r="E6" s="164"/>
      <c r="F6" s="164"/>
      <c r="G6" s="19"/>
      <c r="H6" s="19"/>
      <c r="I6" s="19"/>
      <c r="J6" s="19"/>
      <c r="K6" s="19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2" s="112" customFormat="1" ht="15" customHeight="1" x14ac:dyDescent="0.25">
      <c r="A7" s="165" t="s">
        <v>321</v>
      </c>
      <c r="B7" s="165"/>
      <c r="C7" s="165"/>
      <c r="D7" s="165"/>
      <c r="E7" s="165"/>
      <c r="F7" s="165"/>
      <c r="G7" s="99"/>
      <c r="H7" s="99"/>
      <c r="I7" s="99"/>
      <c r="J7" s="99"/>
      <c r="K7" s="99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</row>
    <row r="9" spans="1:22" ht="57" x14ac:dyDescent="0.25">
      <c r="A9" s="20" t="s">
        <v>74</v>
      </c>
      <c r="B9" s="20" t="s">
        <v>75</v>
      </c>
      <c r="C9" s="20" t="s">
        <v>76</v>
      </c>
      <c r="D9" s="20" t="s">
        <v>77</v>
      </c>
      <c r="E9" s="20" t="s">
        <v>78</v>
      </c>
      <c r="F9" s="20" t="s">
        <v>235</v>
      </c>
    </row>
    <row r="10" spans="1:22" ht="15" customHeight="1" x14ac:dyDescent="0.25">
      <c r="A10" s="21">
        <v>1</v>
      </c>
      <c r="B10" s="22" t="s">
        <v>81</v>
      </c>
      <c r="C10" s="29">
        <v>0</v>
      </c>
      <c r="D10" s="29">
        <v>0</v>
      </c>
      <c r="E10" s="29">
        <v>0</v>
      </c>
      <c r="F10" s="29">
        <v>0</v>
      </c>
    </row>
    <row r="11" spans="1:22" ht="15" customHeight="1" x14ac:dyDescent="0.25">
      <c r="A11" s="25" t="s">
        <v>82</v>
      </c>
      <c r="B11" s="26" t="s">
        <v>83</v>
      </c>
      <c r="C11" s="29">
        <v>0</v>
      </c>
      <c r="D11" s="29">
        <v>0</v>
      </c>
      <c r="E11" s="29">
        <v>0</v>
      </c>
      <c r="F11" s="29">
        <v>0</v>
      </c>
    </row>
    <row r="12" spans="1:22" ht="15" customHeight="1" x14ac:dyDescent="0.25">
      <c r="A12" s="25" t="s">
        <v>84</v>
      </c>
      <c r="B12" s="26" t="s">
        <v>85</v>
      </c>
      <c r="C12" s="29">
        <v>0</v>
      </c>
      <c r="D12" s="29">
        <v>0</v>
      </c>
      <c r="E12" s="29">
        <v>0</v>
      </c>
      <c r="F12" s="29">
        <v>0</v>
      </c>
    </row>
    <row r="13" spans="1:22" ht="15" customHeight="1" x14ac:dyDescent="0.25">
      <c r="A13" s="25" t="s">
        <v>86</v>
      </c>
      <c r="B13" s="26" t="s">
        <v>87</v>
      </c>
      <c r="C13" s="29">
        <v>0</v>
      </c>
      <c r="D13" s="29">
        <v>0</v>
      </c>
      <c r="E13" s="29">
        <v>0</v>
      </c>
      <c r="F13" s="29">
        <v>0</v>
      </c>
    </row>
    <row r="14" spans="1:22" ht="15" customHeight="1" x14ac:dyDescent="0.25">
      <c r="A14" s="25" t="s">
        <v>88</v>
      </c>
      <c r="B14" s="26" t="s">
        <v>89</v>
      </c>
      <c r="C14" s="29">
        <v>0</v>
      </c>
      <c r="D14" s="29">
        <v>0</v>
      </c>
      <c r="E14" s="29">
        <v>0</v>
      </c>
      <c r="F14" s="29">
        <v>0</v>
      </c>
    </row>
    <row r="15" spans="1:22" ht="15" customHeight="1" x14ac:dyDescent="0.25">
      <c r="A15" s="25" t="s">
        <v>90</v>
      </c>
      <c r="B15" s="26" t="s">
        <v>91</v>
      </c>
      <c r="C15" s="29">
        <v>0</v>
      </c>
      <c r="D15" s="29">
        <v>0</v>
      </c>
      <c r="E15" s="29">
        <v>0</v>
      </c>
      <c r="F15" s="29">
        <v>0</v>
      </c>
    </row>
    <row r="16" spans="1:22" ht="15" customHeight="1" x14ac:dyDescent="0.25">
      <c r="A16" s="25" t="s">
        <v>92</v>
      </c>
      <c r="B16" s="26" t="s">
        <v>93</v>
      </c>
      <c r="C16" s="29">
        <v>0</v>
      </c>
      <c r="D16" s="29">
        <v>0</v>
      </c>
      <c r="E16" s="29">
        <v>0</v>
      </c>
      <c r="F16" s="29">
        <v>0</v>
      </c>
    </row>
    <row r="17" spans="1:6" ht="15" customHeight="1" x14ac:dyDescent="0.25">
      <c r="A17" s="25" t="s">
        <v>94</v>
      </c>
      <c r="B17" s="26" t="s">
        <v>95</v>
      </c>
      <c r="C17" s="29">
        <v>0</v>
      </c>
      <c r="D17" s="29">
        <v>0</v>
      </c>
      <c r="E17" s="29">
        <v>0</v>
      </c>
      <c r="F17" s="29">
        <v>0</v>
      </c>
    </row>
    <row r="18" spans="1:6" ht="15" customHeight="1" x14ac:dyDescent="0.25">
      <c r="A18" s="25" t="s">
        <v>96</v>
      </c>
      <c r="B18" s="26" t="s">
        <v>97</v>
      </c>
      <c r="C18" s="29">
        <v>0</v>
      </c>
      <c r="D18" s="29">
        <v>0</v>
      </c>
      <c r="E18" s="29">
        <v>0</v>
      </c>
      <c r="F18" s="29">
        <v>0</v>
      </c>
    </row>
    <row r="19" spans="1:6" ht="15" customHeight="1" x14ac:dyDescent="0.25">
      <c r="A19" s="25" t="s">
        <v>98</v>
      </c>
      <c r="B19" s="26" t="s">
        <v>89</v>
      </c>
      <c r="C19" s="29">
        <v>0</v>
      </c>
      <c r="D19" s="29">
        <v>0</v>
      </c>
      <c r="E19" s="29">
        <v>0</v>
      </c>
      <c r="F19" s="29">
        <v>0</v>
      </c>
    </row>
    <row r="20" spans="1:6" ht="15" customHeight="1" x14ac:dyDescent="0.25">
      <c r="A20" s="25" t="s">
        <v>99</v>
      </c>
      <c r="B20" s="26" t="s">
        <v>87</v>
      </c>
      <c r="C20" s="29">
        <v>0</v>
      </c>
      <c r="D20" s="29">
        <v>0</v>
      </c>
      <c r="E20" s="29">
        <v>0</v>
      </c>
      <c r="F20" s="29">
        <v>0</v>
      </c>
    </row>
    <row r="21" spans="1:6" ht="15" customHeight="1" x14ac:dyDescent="0.25">
      <c r="A21" s="25" t="s">
        <v>100</v>
      </c>
      <c r="B21" s="26" t="s">
        <v>89</v>
      </c>
      <c r="C21" s="29">
        <v>0</v>
      </c>
      <c r="D21" s="29">
        <v>0</v>
      </c>
      <c r="E21" s="29">
        <v>0</v>
      </c>
      <c r="F21" s="29">
        <v>0</v>
      </c>
    </row>
    <row r="22" spans="1:6" ht="15" customHeight="1" x14ac:dyDescent="0.25">
      <c r="A22" s="25" t="s">
        <v>101</v>
      </c>
      <c r="B22" s="26" t="s">
        <v>91</v>
      </c>
      <c r="C22" s="29">
        <v>0</v>
      </c>
      <c r="D22" s="29">
        <v>0</v>
      </c>
      <c r="E22" s="29">
        <v>0</v>
      </c>
      <c r="F22" s="29">
        <v>0</v>
      </c>
    </row>
    <row r="23" spans="1:6" ht="15" customHeight="1" x14ac:dyDescent="0.25">
      <c r="A23" s="25" t="s">
        <v>102</v>
      </c>
      <c r="B23" s="26" t="s">
        <v>103</v>
      </c>
      <c r="C23" s="29">
        <v>0</v>
      </c>
      <c r="D23" s="29">
        <v>0</v>
      </c>
      <c r="E23" s="29">
        <v>0</v>
      </c>
      <c r="F23" s="29">
        <v>0</v>
      </c>
    </row>
    <row r="24" spans="1:6" ht="15" customHeight="1" x14ac:dyDescent="0.25">
      <c r="A24" s="25" t="s">
        <v>104</v>
      </c>
      <c r="B24" s="26" t="s">
        <v>85</v>
      </c>
      <c r="C24" s="29">
        <v>0</v>
      </c>
      <c r="D24" s="29">
        <v>0</v>
      </c>
      <c r="E24" s="29">
        <v>0</v>
      </c>
      <c r="F24" s="29">
        <v>0</v>
      </c>
    </row>
    <row r="25" spans="1:6" ht="15" customHeight="1" x14ac:dyDescent="0.25">
      <c r="A25" s="25" t="s">
        <v>105</v>
      </c>
      <c r="B25" s="26" t="s">
        <v>87</v>
      </c>
      <c r="C25" s="29">
        <v>0</v>
      </c>
      <c r="D25" s="29">
        <v>0</v>
      </c>
      <c r="E25" s="29">
        <v>0</v>
      </c>
      <c r="F25" s="29">
        <v>0</v>
      </c>
    </row>
    <row r="26" spans="1:6" ht="15" customHeight="1" x14ac:dyDescent="0.25">
      <c r="A26" s="25" t="s">
        <v>106</v>
      </c>
      <c r="B26" s="26" t="s">
        <v>89</v>
      </c>
      <c r="C26" s="29">
        <v>0</v>
      </c>
      <c r="D26" s="29">
        <v>0</v>
      </c>
      <c r="E26" s="29">
        <v>0</v>
      </c>
      <c r="F26" s="29">
        <v>0</v>
      </c>
    </row>
    <row r="27" spans="1:6" ht="15" customHeight="1" x14ac:dyDescent="0.25">
      <c r="A27" s="25" t="s">
        <v>107</v>
      </c>
      <c r="B27" s="26" t="s">
        <v>91</v>
      </c>
      <c r="C27" s="29">
        <v>0</v>
      </c>
      <c r="D27" s="29">
        <v>0</v>
      </c>
      <c r="E27" s="29">
        <v>0</v>
      </c>
      <c r="F27" s="29">
        <v>0</v>
      </c>
    </row>
    <row r="28" spans="1:6" ht="15" customHeight="1" x14ac:dyDescent="0.25">
      <c r="A28" s="25" t="s">
        <v>108</v>
      </c>
      <c r="B28" s="26" t="s">
        <v>95</v>
      </c>
      <c r="C28" s="29">
        <v>0</v>
      </c>
      <c r="D28" s="29">
        <v>0</v>
      </c>
      <c r="E28" s="29">
        <v>0</v>
      </c>
      <c r="F28" s="29">
        <v>0</v>
      </c>
    </row>
    <row r="29" spans="1:6" ht="15" customHeight="1" x14ac:dyDescent="0.25">
      <c r="A29" s="25" t="s">
        <v>109</v>
      </c>
      <c r="B29" s="26" t="s">
        <v>97</v>
      </c>
      <c r="C29" s="29">
        <v>0</v>
      </c>
      <c r="D29" s="29">
        <v>0</v>
      </c>
      <c r="E29" s="29">
        <v>0</v>
      </c>
      <c r="F29" s="29">
        <v>0</v>
      </c>
    </row>
    <row r="30" spans="1:6" ht="15" customHeight="1" x14ac:dyDescent="0.25">
      <c r="A30" s="25" t="s">
        <v>110</v>
      </c>
      <c r="B30" s="26" t="s">
        <v>93</v>
      </c>
      <c r="C30" s="29">
        <v>0</v>
      </c>
      <c r="D30" s="29">
        <v>0</v>
      </c>
      <c r="E30" s="29">
        <v>0</v>
      </c>
      <c r="F30" s="29">
        <v>0</v>
      </c>
    </row>
    <row r="31" spans="1:6" ht="15" customHeight="1" x14ac:dyDescent="0.25">
      <c r="A31" s="25" t="s">
        <v>111</v>
      </c>
      <c r="B31" s="26" t="s">
        <v>112</v>
      </c>
      <c r="C31" s="29">
        <v>0</v>
      </c>
      <c r="D31" s="29">
        <v>0</v>
      </c>
      <c r="E31" s="29">
        <v>0</v>
      </c>
      <c r="F31" s="29">
        <v>0</v>
      </c>
    </row>
    <row r="32" spans="1:6" ht="15" customHeight="1" x14ac:dyDescent="0.25">
      <c r="A32" s="25" t="s">
        <v>113</v>
      </c>
      <c r="B32" s="26" t="s">
        <v>85</v>
      </c>
      <c r="C32" s="29">
        <v>0</v>
      </c>
      <c r="D32" s="29">
        <v>0</v>
      </c>
      <c r="E32" s="29">
        <v>0</v>
      </c>
      <c r="F32" s="29">
        <v>0</v>
      </c>
    </row>
    <row r="33" spans="1:6" ht="15" customHeight="1" x14ac:dyDescent="0.25">
      <c r="A33" s="25" t="s">
        <v>114</v>
      </c>
      <c r="B33" s="26" t="s">
        <v>87</v>
      </c>
      <c r="C33" s="29">
        <v>0</v>
      </c>
      <c r="D33" s="29">
        <v>0</v>
      </c>
      <c r="E33" s="29">
        <v>0</v>
      </c>
      <c r="F33" s="29">
        <v>0</v>
      </c>
    </row>
    <row r="34" spans="1:6" ht="15" customHeight="1" x14ac:dyDescent="0.25">
      <c r="A34" s="25" t="s">
        <v>115</v>
      </c>
      <c r="B34" s="26" t="s">
        <v>89</v>
      </c>
      <c r="C34" s="29">
        <v>2019</v>
      </c>
      <c r="D34" s="29">
        <v>10</v>
      </c>
      <c r="E34" s="29">
        <v>6.8000000000000005E-2</v>
      </c>
      <c r="F34" s="29" t="s">
        <v>332</v>
      </c>
    </row>
    <row r="35" spans="1:6" ht="15" customHeight="1" x14ac:dyDescent="0.25">
      <c r="A35" s="25" t="s">
        <v>116</v>
      </c>
      <c r="B35" s="26" t="s">
        <v>91</v>
      </c>
      <c r="C35" s="29">
        <v>0</v>
      </c>
      <c r="D35" s="29">
        <v>0</v>
      </c>
      <c r="E35" s="29">
        <v>0</v>
      </c>
      <c r="F35" s="29">
        <v>0</v>
      </c>
    </row>
    <row r="36" spans="1:6" ht="15" customHeight="1" x14ac:dyDescent="0.25">
      <c r="A36" s="25" t="s">
        <v>117</v>
      </c>
      <c r="B36" s="26" t="s">
        <v>93</v>
      </c>
      <c r="C36" s="29">
        <v>0</v>
      </c>
      <c r="D36" s="29">
        <v>0</v>
      </c>
      <c r="E36" s="29">
        <v>0</v>
      </c>
      <c r="F36" s="29">
        <v>0</v>
      </c>
    </row>
    <row r="37" spans="1:6" ht="15" customHeight="1" x14ac:dyDescent="0.25">
      <c r="A37" s="25" t="s">
        <v>118</v>
      </c>
      <c r="B37" s="26" t="s">
        <v>95</v>
      </c>
      <c r="C37" s="29">
        <v>0</v>
      </c>
      <c r="D37" s="29">
        <v>0</v>
      </c>
      <c r="E37" s="29">
        <v>0</v>
      </c>
      <c r="F37" s="29">
        <v>0</v>
      </c>
    </row>
    <row r="38" spans="1:6" ht="15" customHeight="1" x14ac:dyDescent="0.25">
      <c r="A38" s="25" t="s">
        <v>119</v>
      </c>
      <c r="B38" s="26" t="s">
        <v>97</v>
      </c>
      <c r="C38" s="29">
        <v>0</v>
      </c>
      <c r="D38" s="29">
        <v>0</v>
      </c>
      <c r="E38" s="29">
        <v>0</v>
      </c>
      <c r="F38" s="29">
        <v>0</v>
      </c>
    </row>
    <row r="39" spans="1:6" ht="15" customHeight="1" x14ac:dyDescent="0.25">
      <c r="A39" s="25" t="s">
        <v>120</v>
      </c>
      <c r="B39" s="26" t="s">
        <v>89</v>
      </c>
      <c r="C39" s="29">
        <v>0</v>
      </c>
      <c r="D39" s="29">
        <v>0</v>
      </c>
      <c r="E39" s="29">
        <v>0</v>
      </c>
      <c r="F39" s="29">
        <v>0</v>
      </c>
    </row>
    <row r="40" spans="1:6" ht="15" customHeight="1" x14ac:dyDescent="0.25">
      <c r="A40" s="25" t="s">
        <v>121</v>
      </c>
      <c r="B40" s="26" t="s">
        <v>91</v>
      </c>
      <c r="C40" s="29">
        <v>0</v>
      </c>
      <c r="D40" s="29">
        <v>0</v>
      </c>
      <c r="E40" s="29">
        <v>0</v>
      </c>
      <c r="F40" s="29">
        <v>0</v>
      </c>
    </row>
    <row r="41" spans="1:6" ht="15" customHeight="1" x14ac:dyDescent="0.25">
      <c r="A41" s="25" t="s">
        <v>122</v>
      </c>
      <c r="B41" s="26" t="s">
        <v>93</v>
      </c>
      <c r="C41" s="29">
        <v>0</v>
      </c>
      <c r="D41" s="29">
        <v>0</v>
      </c>
      <c r="E41" s="29">
        <v>0</v>
      </c>
      <c r="F41" s="29">
        <v>0</v>
      </c>
    </row>
    <row r="42" spans="1:6" ht="15" customHeight="1" x14ac:dyDescent="0.25">
      <c r="A42" s="25" t="s">
        <v>123</v>
      </c>
      <c r="B42" s="26" t="s">
        <v>87</v>
      </c>
      <c r="C42" s="29">
        <v>0</v>
      </c>
      <c r="D42" s="29">
        <v>0</v>
      </c>
      <c r="E42" s="29">
        <v>0</v>
      </c>
      <c r="F42" s="29">
        <v>0</v>
      </c>
    </row>
    <row r="43" spans="1:6" ht="15" customHeight="1" x14ac:dyDescent="0.25">
      <c r="A43" s="25" t="s">
        <v>124</v>
      </c>
      <c r="B43" s="26" t="s">
        <v>89</v>
      </c>
      <c r="C43" s="29">
        <v>0</v>
      </c>
      <c r="D43" s="29">
        <v>0</v>
      </c>
      <c r="E43" s="29">
        <v>0</v>
      </c>
      <c r="F43" s="29">
        <v>0</v>
      </c>
    </row>
    <row r="44" spans="1:6" ht="15" customHeight="1" x14ac:dyDescent="0.25">
      <c r="A44" s="25" t="s">
        <v>125</v>
      </c>
      <c r="B44" s="26" t="s">
        <v>93</v>
      </c>
      <c r="C44" s="29">
        <v>0</v>
      </c>
      <c r="D44" s="29">
        <v>0</v>
      </c>
      <c r="E44" s="29">
        <v>0</v>
      </c>
      <c r="F44" s="29">
        <v>0</v>
      </c>
    </row>
    <row r="45" spans="1:6" ht="15" customHeight="1" x14ac:dyDescent="0.25">
      <c r="A45" s="21">
        <v>2</v>
      </c>
      <c r="B45" s="22" t="s">
        <v>126</v>
      </c>
      <c r="C45" s="29">
        <v>0</v>
      </c>
      <c r="D45" s="29">
        <v>0</v>
      </c>
      <c r="E45" s="29">
        <v>0</v>
      </c>
      <c r="F45" s="29">
        <v>0</v>
      </c>
    </row>
    <row r="46" spans="1:6" ht="15" customHeight="1" x14ac:dyDescent="0.25">
      <c r="A46" s="25" t="s">
        <v>127</v>
      </c>
      <c r="B46" s="26" t="s">
        <v>128</v>
      </c>
      <c r="C46" s="29">
        <v>0</v>
      </c>
      <c r="D46" s="29">
        <v>0</v>
      </c>
      <c r="E46" s="29">
        <v>0</v>
      </c>
      <c r="F46" s="29">
        <v>0</v>
      </c>
    </row>
    <row r="47" spans="1:6" ht="15" customHeight="1" x14ac:dyDescent="0.25">
      <c r="A47" s="25" t="s">
        <v>129</v>
      </c>
      <c r="B47" s="26" t="s">
        <v>130</v>
      </c>
      <c r="C47" s="29">
        <v>0</v>
      </c>
      <c r="D47" s="29">
        <v>0</v>
      </c>
      <c r="E47" s="29">
        <v>0</v>
      </c>
      <c r="F47" s="29">
        <v>0</v>
      </c>
    </row>
    <row r="48" spans="1:6" ht="15" customHeight="1" x14ac:dyDescent="0.25">
      <c r="A48" s="25" t="s">
        <v>131</v>
      </c>
      <c r="B48" s="26" t="s">
        <v>132</v>
      </c>
      <c r="C48" s="29">
        <v>0</v>
      </c>
      <c r="D48" s="29">
        <v>0</v>
      </c>
      <c r="E48" s="29">
        <v>0</v>
      </c>
      <c r="F48" s="29">
        <v>0</v>
      </c>
    </row>
    <row r="49" spans="1:6" ht="15" customHeight="1" x14ac:dyDescent="0.25">
      <c r="A49" s="25" t="s">
        <v>133</v>
      </c>
      <c r="B49" s="26" t="s">
        <v>91</v>
      </c>
      <c r="C49" s="29">
        <v>0</v>
      </c>
      <c r="D49" s="29">
        <v>0</v>
      </c>
      <c r="E49" s="29">
        <v>0</v>
      </c>
      <c r="F49" s="29">
        <v>0</v>
      </c>
    </row>
    <row r="50" spans="1:6" ht="15" customHeight="1" x14ac:dyDescent="0.25">
      <c r="A50" s="25" t="s">
        <v>134</v>
      </c>
      <c r="B50" s="26" t="s">
        <v>93</v>
      </c>
      <c r="C50" s="29">
        <v>0</v>
      </c>
      <c r="D50" s="29">
        <v>0</v>
      </c>
      <c r="E50" s="29">
        <v>0</v>
      </c>
      <c r="F50" s="29">
        <v>0</v>
      </c>
    </row>
    <row r="51" spans="1:6" ht="15" customHeight="1" x14ac:dyDescent="0.25">
      <c r="A51" s="25" t="s">
        <v>135</v>
      </c>
      <c r="B51" s="26" t="s">
        <v>136</v>
      </c>
      <c r="C51" s="29">
        <v>0</v>
      </c>
      <c r="D51" s="29">
        <v>0</v>
      </c>
      <c r="E51" s="29">
        <v>0</v>
      </c>
      <c r="F51" s="29">
        <v>0</v>
      </c>
    </row>
    <row r="52" spans="1:6" ht="15" customHeight="1" x14ac:dyDescent="0.25">
      <c r="A52" s="25" t="s">
        <v>137</v>
      </c>
      <c r="B52" s="26" t="s">
        <v>138</v>
      </c>
      <c r="C52" s="29">
        <v>0</v>
      </c>
      <c r="D52" s="29">
        <v>0</v>
      </c>
      <c r="E52" s="29">
        <v>0</v>
      </c>
      <c r="F52" s="29">
        <v>0</v>
      </c>
    </row>
    <row r="53" spans="1:6" ht="15" customHeight="1" x14ac:dyDescent="0.25">
      <c r="A53" s="25" t="s">
        <v>139</v>
      </c>
      <c r="B53" s="26" t="s">
        <v>89</v>
      </c>
      <c r="C53" s="29">
        <v>0</v>
      </c>
      <c r="D53" s="29">
        <v>0</v>
      </c>
      <c r="E53" s="29">
        <v>0</v>
      </c>
      <c r="F53" s="29">
        <v>0</v>
      </c>
    </row>
    <row r="54" spans="1:6" ht="15" customHeight="1" x14ac:dyDescent="0.25">
      <c r="A54" s="25" t="s">
        <v>140</v>
      </c>
      <c r="B54" s="26" t="s">
        <v>91</v>
      </c>
      <c r="C54" s="29">
        <v>0</v>
      </c>
      <c r="D54" s="29">
        <v>0</v>
      </c>
      <c r="E54" s="29">
        <v>0</v>
      </c>
      <c r="F54" s="29">
        <v>0</v>
      </c>
    </row>
    <row r="55" spans="1:6" ht="15" customHeight="1" x14ac:dyDescent="0.25">
      <c r="A55" s="25" t="s">
        <v>141</v>
      </c>
      <c r="B55" s="26" t="s">
        <v>93</v>
      </c>
      <c r="C55" s="29">
        <v>0</v>
      </c>
      <c r="D55" s="29">
        <v>0</v>
      </c>
      <c r="E55" s="29">
        <v>0</v>
      </c>
      <c r="F55" s="29">
        <v>0</v>
      </c>
    </row>
    <row r="56" spans="1:6" ht="15" customHeight="1" x14ac:dyDescent="0.25">
      <c r="A56" s="25" t="s">
        <v>142</v>
      </c>
      <c r="B56" s="26" t="s">
        <v>136</v>
      </c>
      <c r="C56" s="29">
        <v>0</v>
      </c>
      <c r="D56" s="29">
        <v>0</v>
      </c>
      <c r="E56" s="29">
        <v>0</v>
      </c>
      <c r="F56" s="29">
        <v>0</v>
      </c>
    </row>
    <row r="57" spans="1:6" ht="15" customHeight="1" x14ac:dyDescent="0.25">
      <c r="A57" s="25" t="s">
        <v>143</v>
      </c>
      <c r="B57" s="26" t="s">
        <v>144</v>
      </c>
      <c r="C57" s="29">
        <v>0</v>
      </c>
      <c r="D57" s="29">
        <v>0</v>
      </c>
      <c r="E57" s="29">
        <v>0</v>
      </c>
      <c r="F57" s="29">
        <v>0</v>
      </c>
    </row>
    <row r="58" spans="1:6" ht="15" customHeight="1" x14ac:dyDescent="0.25">
      <c r="A58" s="25" t="s">
        <v>145</v>
      </c>
      <c r="B58" s="26" t="s">
        <v>132</v>
      </c>
      <c r="C58" s="29">
        <v>0</v>
      </c>
      <c r="D58" s="29">
        <v>0</v>
      </c>
      <c r="E58" s="29">
        <v>0</v>
      </c>
      <c r="F58" s="29">
        <v>0</v>
      </c>
    </row>
    <row r="59" spans="1:6" ht="15" customHeight="1" x14ac:dyDescent="0.25">
      <c r="A59" s="25" t="s">
        <v>146</v>
      </c>
      <c r="B59" s="26" t="s">
        <v>89</v>
      </c>
      <c r="C59" s="29">
        <v>0</v>
      </c>
      <c r="D59" s="29">
        <v>0</v>
      </c>
      <c r="E59" s="29">
        <v>0</v>
      </c>
      <c r="F59" s="29">
        <v>0</v>
      </c>
    </row>
    <row r="60" spans="1:6" ht="15" customHeight="1" x14ac:dyDescent="0.25">
      <c r="A60" s="25" t="s">
        <v>147</v>
      </c>
      <c r="B60" s="26" t="s">
        <v>91</v>
      </c>
      <c r="C60" s="29">
        <v>0</v>
      </c>
      <c r="D60" s="29">
        <v>0</v>
      </c>
      <c r="E60" s="29">
        <v>0</v>
      </c>
      <c r="F60" s="29">
        <v>0</v>
      </c>
    </row>
    <row r="61" spans="1:6" ht="15" customHeight="1" x14ac:dyDescent="0.25">
      <c r="A61" s="25" t="s">
        <v>148</v>
      </c>
      <c r="B61" s="26" t="s">
        <v>93</v>
      </c>
      <c r="C61" s="29">
        <v>0</v>
      </c>
      <c r="D61" s="29">
        <v>0</v>
      </c>
      <c r="E61" s="29">
        <v>0</v>
      </c>
      <c r="F61" s="29">
        <v>0</v>
      </c>
    </row>
    <row r="62" spans="1:6" ht="15" customHeight="1" x14ac:dyDescent="0.25">
      <c r="A62" s="25" t="s">
        <v>149</v>
      </c>
      <c r="B62" s="26" t="s">
        <v>136</v>
      </c>
      <c r="C62" s="29">
        <v>0</v>
      </c>
      <c r="D62" s="29">
        <v>0</v>
      </c>
      <c r="E62" s="29">
        <v>0</v>
      </c>
      <c r="F62" s="29">
        <v>0</v>
      </c>
    </row>
    <row r="63" spans="1:6" ht="15" customHeight="1" x14ac:dyDescent="0.25">
      <c r="A63" s="25" t="s">
        <v>150</v>
      </c>
      <c r="B63" s="26" t="s">
        <v>138</v>
      </c>
      <c r="C63" s="29">
        <v>0</v>
      </c>
      <c r="D63" s="29">
        <v>0</v>
      </c>
      <c r="E63" s="29">
        <v>0</v>
      </c>
      <c r="F63" s="29">
        <v>0</v>
      </c>
    </row>
    <row r="64" spans="1:6" ht="15" customHeight="1" x14ac:dyDescent="0.25">
      <c r="A64" s="25" t="s">
        <v>151</v>
      </c>
      <c r="B64" s="26" t="s">
        <v>89</v>
      </c>
      <c r="C64" s="29">
        <v>0</v>
      </c>
      <c r="D64" s="29">
        <v>0</v>
      </c>
      <c r="E64" s="29">
        <v>0</v>
      </c>
      <c r="F64" s="29">
        <v>0</v>
      </c>
    </row>
    <row r="65" spans="1:6" ht="15" customHeight="1" x14ac:dyDescent="0.25">
      <c r="A65" s="25" t="s">
        <v>152</v>
      </c>
      <c r="B65" s="26" t="s">
        <v>91</v>
      </c>
      <c r="C65" s="29">
        <v>0</v>
      </c>
      <c r="D65" s="29">
        <v>0</v>
      </c>
      <c r="E65" s="29">
        <v>0</v>
      </c>
      <c r="F65" s="29">
        <v>0</v>
      </c>
    </row>
    <row r="66" spans="1:6" ht="15" customHeight="1" x14ac:dyDescent="0.25">
      <c r="A66" s="25" t="s">
        <v>153</v>
      </c>
      <c r="B66" s="26" t="s">
        <v>93</v>
      </c>
      <c r="C66" s="29">
        <v>0</v>
      </c>
      <c r="D66" s="29">
        <v>0</v>
      </c>
      <c r="E66" s="29">
        <v>0</v>
      </c>
      <c r="F66" s="29">
        <v>0</v>
      </c>
    </row>
    <row r="67" spans="1:6" ht="15" customHeight="1" x14ac:dyDescent="0.25">
      <c r="A67" s="25" t="s">
        <v>154</v>
      </c>
      <c r="B67" s="26" t="s">
        <v>136</v>
      </c>
      <c r="C67" s="29">
        <v>0</v>
      </c>
      <c r="D67" s="29">
        <v>0</v>
      </c>
      <c r="E67" s="29">
        <v>0</v>
      </c>
      <c r="F67" s="29">
        <v>0</v>
      </c>
    </row>
    <row r="68" spans="1:6" ht="15" customHeight="1" x14ac:dyDescent="0.25">
      <c r="A68" s="25" t="s">
        <v>155</v>
      </c>
      <c r="B68" s="26" t="s">
        <v>156</v>
      </c>
      <c r="C68" s="29">
        <v>0</v>
      </c>
      <c r="D68" s="29">
        <v>0</v>
      </c>
      <c r="E68" s="29">
        <v>0</v>
      </c>
      <c r="F68" s="29">
        <v>0</v>
      </c>
    </row>
    <row r="69" spans="1:6" ht="15" customHeight="1" x14ac:dyDescent="0.25">
      <c r="A69" s="25" t="s">
        <v>157</v>
      </c>
      <c r="B69" s="26" t="s">
        <v>130</v>
      </c>
      <c r="C69" s="29">
        <v>0</v>
      </c>
      <c r="D69" s="29">
        <v>0</v>
      </c>
      <c r="E69" s="29">
        <v>0</v>
      </c>
      <c r="F69" s="29">
        <v>0</v>
      </c>
    </row>
    <row r="70" spans="1:6" ht="15" customHeight="1" x14ac:dyDescent="0.25">
      <c r="A70" s="25" t="s">
        <v>158</v>
      </c>
      <c r="B70" s="26" t="s">
        <v>132</v>
      </c>
      <c r="C70" s="29">
        <v>0</v>
      </c>
      <c r="D70" s="29">
        <v>0</v>
      </c>
      <c r="E70" s="29">
        <v>0</v>
      </c>
      <c r="F70" s="29">
        <v>0</v>
      </c>
    </row>
    <row r="71" spans="1:6" ht="15" customHeight="1" x14ac:dyDescent="0.25">
      <c r="A71" s="25" t="s">
        <v>159</v>
      </c>
      <c r="B71" s="26" t="s">
        <v>136</v>
      </c>
      <c r="C71" s="29">
        <v>0</v>
      </c>
      <c r="D71" s="29">
        <v>0</v>
      </c>
      <c r="E71" s="29">
        <v>0</v>
      </c>
      <c r="F71" s="29">
        <v>0</v>
      </c>
    </row>
    <row r="72" spans="1:6" ht="15" customHeight="1" x14ac:dyDescent="0.25">
      <c r="A72" s="25" t="s">
        <v>160</v>
      </c>
      <c r="B72" s="26" t="s">
        <v>144</v>
      </c>
      <c r="C72" s="29">
        <v>0</v>
      </c>
      <c r="D72" s="29">
        <v>0</v>
      </c>
      <c r="E72" s="29">
        <v>0</v>
      </c>
      <c r="F72" s="29">
        <v>0</v>
      </c>
    </row>
    <row r="73" spans="1:6" ht="15" customHeight="1" x14ac:dyDescent="0.25">
      <c r="A73" s="25" t="s">
        <v>161</v>
      </c>
      <c r="B73" s="26" t="s">
        <v>132</v>
      </c>
      <c r="C73" s="29">
        <v>0</v>
      </c>
      <c r="D73" s="29">
        <v>0</v>
      </c>
      <c r="E73" s="29">
        <v>0</v>
      </c>
      <c r="F73" s="29">
        <v>0</v>
      </c>
    </row>
    <row r="74" spans="1:6" ht="15" customHeight="1" x14ac:dyDescent="0.25">
      <c r="A74" s="25" t="s">
        <v>162</v>
      </c>
      <c r="B74" s="26" t="s">
        <v>89</v>
      </c>
      <c r="C74" s="29">
        <v>0</v>
      </c>
      <c r="D74" s="29">
        <v>0</v>
      </c>
      <c r="E74" s="29">
        <v>0</v>
      </c>
      <c r="F74" s="29">
        <v>0</v>
      </c>
    </row>
    <row r="75" spans="1:6" ht="15" customHeight="1" x14ac:dyDescent="0.25">
      <c r="A75" s="25" t="s">
        <v>163</v>
      </c>
      <c r="B75" s="26" t="s">
        <v>138</v>
      </c>
      <c r="C75" s="29">
        <v>0</v>
      </c>
      <c r="D75" s="29">
        <v>0</v>
      </c>
      <c r="E75" s="29">
        <v>0</v>
      </c>
      <c r="F75" s="29">
        <v>0</v>
      </c>
    </row>
    <row r="76" spans="1:6" ht="15" customHeight="1" x14ac:dyDescent="0.25">
      <c r="A76" s="25" t="s">
        <v>164</v>
      </c>
      <c r="B76" s="26" t="s">
        <v>93</v>
      </c>
      <c r="C76" s="29">
        <v>0</v>
      </c>
      <c r="D76" s="29">
        <v>0</v>
      </c>
      <c r="E76" s="29">
        <v>0</v>
      </c>
      <c r="F76" s="29">
        <v>0</v>
      </c>
    </row>
    <row r="77" spans="1:6" ht="15" customHeight="1" x14ac:dyDescent="0.25">
      <c r="A77" s="25" t="s">
        <v>165</v>
      </c>
      <c r="B77" s="26" t="s">
        <v>166</v>
      </c>
      <c r="C77" s="29">
        <v>0</v>
      </c>
      <c r="D77" s="29">
        <v>0</v>
      </c>
      <c r="E77" s="29">
        <v>0</v>
      </c>
      <c r="F77" s="29">
        <v>0</v>
      </c>
    </row>
    <row r="78" spans="1:6" ht="15" customHeight="1" x14ac:dyDescent="0.25">
      <c r="A78" s="25" t="s">
        <v>167</v>
      </c>
      <c r="B78" s="26" t="s">
        <v>130</v>
      </c>
      <c r="C78" s="29">
        <v>0</v>
      </c>
      <c r="D78" s="29">
        <v>0</v>
      </c>
      <c r="E78" s="29">
        <v>0</v>
      </c>
      <c r="F78" s="29">
        <v>0</v>
      </c>
    </row>
    <row r="79" spans="1:6" ht="15" customHeight="1" x14ac:dyDescent="0.25">
      <c r="A79" s="25" t="s">
        <v>168</v>
      </c>
      <c r="B79" s="26" t="s">
        <v>132</v>
      </c>
      <c r="C79" s="29">
        <v>0</v>
      </c>
      <c r="D79" s="29">
        <v>0</v>
      </c>
      <c r="E79" s="29">
        <v>0</v>
      </c>
      <c r="F79" s="29">
        <v>0</v>
      </c>
    </row>
    <row r="80" spans="1:6" ht="15" customHeight="1" x14ac:dyDescent="0.25">
      <c r="A80" s="25" t="s">
        <v>169</v>
      </c>
      <c r="B80" s="26" t="s">
        <v>91</v>
      </c>
      <c r="C80" s="29">
        <v>0</v>
      </c>
      <c r="D80" s="29">
        <v>0</v>
      </c>
      <c r="E80" s="29">
        <v>0</v>
      </c>
      <c r="F80" s="29">
        <v>0</v>
      </c>
    </row>
    <row r="81" spans="1:6" ht="15" customHeight="1" x14ac:dyDescent="0.25">
      <c r="A81" s="25" t="s">
        <v>170</v>
      </c>
      <c r="B81" s="26" t="s">
        <v>93</v>
      </c>
      <c r="C81" s="29">
        <v>0</v>
      </c>
      <c r="D81" s="29">
        <v>0</v>
      </c>
      <c r="E81" s="29">
        <v>0</v>
      </c>
      <c r="F81" s="29">
        <v>0</v>
      </c>
    </row>
    <row r="82" spans="1:6" ht="15" customHeight="1" x14ac:dyDescent="0.25">
      <c r="A82" s="25" t="s">
        <v>171</v>
      </c>
      <c r="B82" s="26" t="s">
        <v>136</v>
      </c>
      <c r="C82" s="29">
        <v>0</v>
      </c>
      <c r="D82" s="29">
        <v>0</v>
      </c>
      <c r="E82" s="29">
        <v>0</v>
      </c>
      <c r="F82" s="29">
        <v>0</v>
      </c>
    </row>
    <row r="83" spans="1:6" ht="15" customHeight="1" x14ac:dyDescent="0.25">
      <c r="A83" s="25" t="s">
        <v>172</v>
      </c>
      <c r="B83" s="26" t="s">
        <v>138</v>
      </c>
      <c r="C83" s="29">
        <v>0</v>
      </c>
      <c r="D83" s="29">
        <v>0</v>
      </c>
      <c r="E83" s="29">
        <v>0</v>
      </c>
      <c r="F83" s="29">
        <v>0</v>
      </c>
    </row>
    <row r="84" spans="1:6" ht="15" customHeight="1" x14ac:dyDescent="0.25">
      <c r="A84" s="25" t="s">
        <v>173</v>
      </c>
      <c r="B84" s="26" t="s">
        <v>91</v>
      </c>
      <c r="C84" s="29">
        <v>0</v>
      </c>
      <c r="D84" s="29">
        <v>0</v>
      </c>
      <c r="E84" s="29">
        <v>0</v>
      </c>
      <c r="F84" s="29">
        <v>0</v>
      </c>
    </row>
    <row r="85" spans="1:6" ht="15" customHeight="1" x14ac:dyDescent="0.25">
      <c r="A85" s="25" t="s">
        <v>174</v>
      </c>
      <c r="B85" s="26" t="s">
        <v>144</v>
      </c>
      <c r="C85" s="29">
        <v>0</v>
      </c>
      <c r="D85" s="29">
        <v>0</v>
      </c>
      <c r="E85" s="29">
        <v>0</v>
      </c>
      <c r="F85" s="29">
        <v>0</v>
      </c>
    </row>
    <row r="86" spans="1:6" ht="15" customHeight="1" x14ac:dyDescent="0.25">
      <c r="A86" s="25" t="s">
        <v>175</v>
      </c>
      <c r="B86" s="26" t="s">
        <v>132</v>
      </c>
      <c r="C86" s="29">
        <v>0</v>
      </c>
      <c r="D86" s="29">
        <v>0</v>
      </c>
      <c r="E86" s="29">
        <v>0</v>
      </c>
      <c r="F86" s="29">
        <v>0</v>
      </c>
    </row>
    <row r="87" spans="1:6" ht="15" customHeight="1" x14ac:dyDescent="0.25">
      <c r="A87" s="25" t="s">
        <v>176</v>
      </c>
      <c r="B87" s="26" t="s">
        <v>89</v>
      </c>
      <c r="C87" s="29">
        <v>0</v>
      </c>
      <c r="D87" s="29">
        <v>0</v>
      </c>
      <c r="E87" s="29">
        <v>0</v>
      </c>
      <c r="F87" s="29">
        <v>0</v>
      </c>
    </row>
    <row r="88" spans="1:6" ht="15" customHeight="1" x14ac:dyDescent="0.25">
      <c r="A88" s="25" t="s">
        <v>177</v>
      </c>
      <c r="B88" s="26" t="s">
        <v>91</v>
      </c>
      <c r="C88" s="29">
        <v>0</v>
      </c>
      <c r="D88" s="29">
        <v>0</v>
      </c>
      <c r="E88" s="29">
        <v>0</v>
      </c>
      <c r="F88" s="29">
        <v>0</v>
      </c>
    </row>
    <row r="89" spans="1:6" ht="15" customHeight="1" x14ac:dyDescent="0.25">
      <c r="A89" s="25" t="s">
        <v>178</v>
      </c>
      <c r="B89" s="26" t="s">
        <v>93</v>
      </c>
      <c r="C89" s="29">
        <v>0</v>
      </c>
      <c r="D89" s="29">
        <v>0</v>
      </c>
      <c r="E89" s="29">
        <v>0</v>
      </c>
      <c r="F89" s="29">
        <v>0</v>
      </c>
    </row>
    <row r="90" spans="1:6" ht="15" customHeight="1" x14ac:dyDescent="0.25">
      <c r="A90" s="25" t="s">
        <v>179</v>
      </c>
      <c r="B90" s="26" t="s">
        <v>136</v>
      </c>
      <c r="C90" s="29">
        <v>0</v>
      </c>
      <c r="D90" s="29">
        <v>0</v>
      </c>
      <c r="E90" s="29">
        <v>0</v>
      </c>
      <c r="F90" s="29">
        <v>0</v>
      </c>
    </row>
    <row r="91" spans="1:6" ht="15" customHeight="1" x14ac:dyDescent="0.25">
      <c r="A91" s="25" t="s">
        <v>180</v>
      </c>
      <c r="B91" s="26" t="s">
        <v>138</v>
      </c>
      <c r="C91" s="29">
        <v>0</v>
      </c>
      <c r="D91" s="29">
        <v>0</v>
      </c>
      <c r="E91" s="29">
        <v>0</v>
      </c>
      <c r="F91" s="29">
        <v>0</v>
      </c>
    </row>
    <row r="92" spans="1:6" ht="15" customHeight="1" x14ac:dyDescent="0.25">
      <c r="A92" s="25" t="s">
        <v>181</v>
      </c>
      <c r="B92" s="26" t="s">
        <v>91</v>
      </c>
      <c r="C92" s="29">
        <v>0</v>
      </c>
      <c r="D92" s="29">
        <v>0</v>
      </c>
      <c r="E92" s="29">
        <v>0</v>
      </c>
      <c r="F92" s="29">
        <v>0</v>
      </c>
    </row>
    <row r="93" spans="1:6" ht="15" customHeight="1" x14ac:dyDescent="0.25">
      <c r="A93" s="25" t="s">
        <v>182</v>
      </c>
      <c r="B93" s="26" t="s">
        <v>93</v>
      </c>
      <c r="C93" s="29">
        <v>0</v>
      </c>
      <c r="D93" s="29">
        <v>0</v>
      </c>
      <c r="E93" s="29">
        <v>0</v>
      </c>
      <c r="F93" s="29">
        <v>0</v>
      </c>
    </row>
    <row r="94" spans="1:6" ht="15" customHeight="1" x14ac:dyDescent="0.25">
      <c r="A94" s="25" t="s">
        <v>183</v>
      </c>
      <c r="B94" s="26" t="s">
        <v>136</v>
      </c>
      <c r="C94" s="29">
        <v>0</v>
      </c>
      <c r="D94" s="29">
        <v>0</v>
      </c>
      <c r="E94" s="29">
        <v>0</v>
      </c>
      <c r="F94" s="29">
        <v>0</v>
      </c>
    </row>
    <row r="95" spans="1:6" ht="31.5" x14ac:dyDescent="0.25">
      <c r="A95" s="58">
        <v>3</v>
      </c>
      <c r="B95" s="59" t="s">
        <v>283</v>
      </c>
      <c r="C95" s="60"/>
      <c r="D95" s="60"/>
      <c r="E95" s="60"/>
      <c r="F95" s="60"/>
    </row>
    <row r="96" spans="1:6" ht="15.75" x14ac:dyDescent="0.25">
      <c r="A96" s="55" t="s">
        <v>298</v>
      </c>
      <c r="B96" s="56" t="s">
        <v>287</v>
      </c>
      <c r="C96" s="23">
        <v>0</v>
      </c>
      <c r="D96" s="23">
        <v>0</v>
      </c>
      <c r="E96" s="23">
        <v>0</v>
      </c>
      <c r="F96" s="23">
        <v>0</v>
      </c>
    </row>
    <row r="97" spans="1:6" ht="15.75" x14ac:dyDescent="0.25">
      <c r="A97" s="55" t="s">
        <v>299</v>
      </c>
      <c r="B97" s="56" t="s">
        <v>289</v>
      </c>
      <c r="C97" s="23">
        <v>0</v>
      </c>
      <c r="D97" s="23">
        <v>0</v>
      </c>
      <c r="E97" s="23">
        <v>0</v>
      </c>
      <c r="F97" s="23">
        <v>0</v>
      </c>
    </row>
    <row r="98" spans="1:6" ht="15.75" x14ac:dyDescent="0.25">
      <c r="A98" s="55" t="s">
        <v>300</v>
      </c>
      <c r="B98" s="56" t="s">
        <v>291</v>
      </c>
      <c r="C98" s="23">
        <v>0</v>
      </c>
      <c r="D98" s="23">
        <v>0</v>
      </c>
      <c r="E98" s="23">
        <v>0</v>
      </c>
      <c r="F98" s="23">
        <v>0</v>
      </c>
    </row>
    <row r="99" spans="1:6" ht="15.75" x14ac:dyDescent="0.25">
      <c r="A99" s="55" t="s">
        <v>301</v>
      </c>
      <c r="B99" s="56" t="s">
        <v>289</v>
      </c>
      <c r="C99" s="23">
        <v>0</v>
      </c>
      <c r="D99" s="23">
        <v>0</v>
      </c>
      <c r="E99" s="23">
        <v>0</v>
      </c>
      <c r="F99" s="23">
        <v>0</v>
      </c>
    </row>
    <row r="100" spans="1:6" ht="15.75" x14ac:dyDescent="0.25">
      <c r="A100" s="55" t="s">
        <v>193</v>
      </c>
      <c r="B100" s="56" t="s">
        <v>294</v>
      </c>
      <c r="C100" s="23">
        <v>0</v>
      </c>
      <c r="D100" s="23">
        <v>0</v>
      </c>
      <c r="E100" s="23">
        <v>0</v>
      </c>
      <c r="F100" s="23">
        <v>0</v>
      </c>
    </row>
    <row r="101" spans="1:6" ht="15.75" x14ac:dyDescent="0.25">
      <c r="A101" s="55" t="s">
        <v>302</v>
      </c>
      <c r="B101" s="56" t="s">
        <v>296</v>
      </c>
      <c r="C101" s="23">
        <v>0</v>
      </c>
      <c r="D101" s="23">
        <v>0</v>
      </c>
      <c r="E101" s="23">
        <v>0</v>
      </c>
      <c r="F101" s="23">
        <v>0</v>
      </c>
    </row>
    <row r="102" spans="1:6" ht="30.75" customHeight="1" x14ac:dyDescent="0.25">
      <c r="A102" s="61"/>
      <c r="B102" s="62"/>
      <c r="C102" s="63"/>
      <c r="D102" s="63"/>
      <c r="E102" s="63"/>
      <c r="F102" s="63"/>
    </row>
    <row r="103" spans="1:6" x14ac:dyDescent="0.25">
      <c r="A103" s="28" t="s">
        <v>297</v>
      </c>
      <c r="B103" s="28"/>
      <c r="C103" s="28"/>
      <c r="D103" s="28"/>
      <c r="E103" s="28"/>
      <c r="F103" s="30" t="s">
        <v>319</v>
      </c>
    </row>
    <row r="104" spans="1:6" x14ac:dyDescent="0.25">
      <c r="A104" s="28" t="s">
        <v>229</v>
      </c>
      <c r="B104" s="28"/>
      <c r="C104" s="28"/>
      <c r="D104" s="28"/>
      <c r="E104" s="28"/>
    </row>
    <row r="105" spans="1:6" x14ac:dyDescent="0.25">
      <c r="A105" s="28"/>
      <c r="B105" s="28"/>
      <c r="C105" s="28"/>
      <c r="D105" s="28"/>
      <c r="E105" s="28"/>
    </row>
    <row r="106" spans="1:6" x14ac:dyDescent="0.25">
      <c r="A106" s="28" t="s">
        <v>230</v>
      </c>
      <c r="B106" s="28"/>
      <c r="C106" s="28"/>
      <c r="D106" s="28"/>
      <c r="E106" s="15"/>
    </row>
    <row r="107" spans="1:6" x14ac:dyDescent="0.25">
      <c r="A107" s="28" t="s">
        <v>231</v>
      </c>
      <c r="B107" s="28"/>
      <c r="C107" s="28"/>
      <c r="D107" s="28"/>
      <c r="E107" s="15"/>
    </row>
    <row r="108" spans="1:6" x14ac:dyDescent="0.25">
      <c r="A108" s="28" t="s">
        <v>232</v>
      </c>
      <c r="B108" s="28"/>
      <c r="C108" s="28"/>
      <c r="D108" s="28"/>
      <c r="E108" s="15"/>
    </row>
    <row r="109" spans="1:6" ht="38.25" customHeight="1" x14ac:dyDescent="0.25">
      <c r="A109" s="154" t="s">
        <v>325</v>
      </c>
      <c r="B109" s="154"/>
      <c r="C109" s="154"/>
      <c r="D109" s="154"/>
      <c r="E109" s="154"/>
      <c r="F109" s="154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D12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9.140625" style="30"/>
    <col min="2" max="2" width="45.85546875" style="30" customWidth="1"/>
    <col min="3" max="3" width="32.42578125" style="30" customWidth="1"/>
    <col min="4" max="4" width="35.85546875" style="30" customWidth="1"/>
    <col min="5" max="16384" width="9.140625" style="30"/>
  </cols>
  <sheetData>
    <row r="1" spans="1:4" ht="15.75" x14ac:dyDescent="0.25">
      <c r="A1" s="3"/>
      <c r="B1" s="3"/>
      <c r="C1" s="3"/>
      <c r="D1" s="40" t="s">
        <v>275</v>
      </c>
    </row>
    <row r="2" spans="1:4" ht="15.75" x14ac:dyDescent="0.25">
      <c r="A2" s="3"/>
      <c r="B2" s="3"/>
      <c r="C2" s="3"/>
      <c r="D2" s="40" t="s">
        <v>1</v>
      </c>
    </row>
    <row r="3" spans="1:4" ht="15.75" x14ac:dyDescent="0.25">
      <c r="A3" s="3"/>
      <c r="B3" s="3"/>
      <c r="C3" s="3"/>
      <c r="D3" s="40" t="s">
        <v>2</v>
      </c>
    </row>
    <row r="4" spans="1:4" ht="15.75" x14ac:dyDescent="0.25">
      <c r="A4" s="3"/>
      <c r="B4" s="3"/>
      <c r="C4" s="3"/>
      <c r="D4" s="40" t="s">
        <v>3</v>
      </c>
    </row>
    <row r="5" spans="1:4" ht="15.75" x14ac:dyDescent="0.25">
      <c r="A5" s="3"/>
      <c r="B5" s="3"/>
      <c r="C5" s="3"/>
      <c r="D5" s="3"/>
    </row>
    <row r="6" spans="1:4" ht="47.25" customHeight="1" x14ac:dyDescent="0.25">
      <c r="A6" s="170" t="s">
        <v>276</v>
      </c>
      <c r="B6" s="170"/>
      <c r="C6" s="170"/>
      <c r="D6" s="170"/>
    </row>
    <row r="7" spans="1:4" ht="15.75" x14ac:dyDescent="0.25">
      <c r="A7" s="3"/>
      <c r="B7" s="3"/>
      <c r="C7" s="3"/>
      <c r="D7" s="3"/>
    </row>
    <row r="8" spans="1:4" ht="66" customHeight="1" x14ac:dyDescent="0.25">
      <c r="A8" s="171" t="s">
        <v>19</v>
      </c>
      <c r="B8" s="171"/>
      <c r="C8" s="100" t="s">
        <v>34</v>
      </c>
      <c r="D8" s="171" t="s">
        <v>35</v>
      </c>
    </row>
    <row r="9" spans="1:4" ht="15.75" x14ac:dyDescent="0.25">
      <c r="A9" s="171"/>
      <c r="B9" s="171"/>
      <c r="C9" s="100" t="s">
        <v>26</v>
      </c>
      <c r="D9" s="171"/>
    </row>
    <row r="10" spans="1:4" ht="31.5" x14ac:dyDescent="0.25">
      <c r="A10" s="100" t="s">
        <v>21</v>
      </c>
      <c r="B10" s="6" t="s">
        <v>36</v>
      </c>
      <c r="C10" s="12">
        <v>0</v>
      </c>
      <c r="D10" s="12">
        <f>0</f>
        <v>0</v>
      </c>
    </row>
    <row r="11" spans="1:4" ht="68.25" customHeight="1" x14ac:dyDescent="0.25">
      <c r="A11" s="100" t="s">
        <v>22</v>
      </c>
      <c r="B11" s="6" t="s">
        <v>37</v>
      </c>
      <c r="C11" s="12">
        <v>1120.3188600000001</v>
      </c>
      <c r="D11" s="11">
        <f>160+160</f>
        <v>320</v>
      </c>
    </row>
    <row r="12" spans="1:4" ht="54" customHeight="1" x14ac:dyDescent="0.25">
      <c r="A12" s="100" t="s">
        <v>23</v>
      </c>
      <c r="B12" s="6" t="s">
        <v>38</v>
      </c>
      <c r="C12" s="11">
        <v>0</v>
      </c>
      <c r="D12" s="11">
        <f>0</f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G25"/>
  <sheetViews>
    <sheetView view="pageBreakPreview" zoomScale="130" zoomScaleNormal="100" zoomScaleSheetLayoutView="130" workbookViewId="0">
      <selection activeCell="C12" sqref="C12:E19"/>
    </sheetView>
  </sheetViews>
  <sheetFormatPr defaultRowHeight="15" x14ac:dyDescent="0.25"/>
  <cols>
    <col min="1" max="1" width="9.140625" style="30" customWidth="1"/>
    <col min="2" max="2" width="55.85546875" style="30" customWidth="1"/>
    <col min="3" max="3" width="41.85546875" style="30" customWidth="1"/>
    <col min="4" max="4" width="29.5703125" style="30" customWidth="1"/>
    <col min="5" max="5" width="34.28515625" style="30" customWidth="1"/>
    <col min="6" max="6" width="6" style="30" customWidth="1"/>
    <col min="7" max="7" width="38" style="30" customWidth="1"/>
    <col min="8" max="16384" width="9.140625" style="30"/>
  </cols>
  <sheetData>
    <row r="1" spans="1:7" ht="15.75" x14ac:dyDescent="0.25">
      <c r="A1" s="3"/>
      <c r="B1" s="3"/>
      <c r="C1" s="3"/>
      <c r="D1" s="3"/>
      <c r="E1" s="40" t="s">
        <v>277</v>
      </c>
    </row>
    <row r="2" spans="1:7" ht="15.75" x14ac:dyDescent="0.25">
      <c r="A2" s="3"/>
      <c r="B2" s="3"/>
      <c r="C2" s="3"/>
      <c r="D2" s="3"/>
      <c r="E2" s="40" t="s">
        <v>1</v>
      </c>
    </row>
    <row r="3" spans="1:7" ht="15.75" x14ac:dyDescent="0.25">
      <c r="A3" s="3"/>
      <c r="B3" s="3"/>
      <c r="C3" s="3"/>
      <c r="D3" s="3"/>
      <c r="E3" s="40" t="s">
        <v>2</v>
      </c>
    </row>
    <row r="4" spans="1:7" ht="15.75" x14ac:dyDescent="0.25">
      <c r="A4" s="3"/>
      <c r="B4" s="3"/>
      <c r="C4" s="3"/>
      <c r="D4" s="3"/>
      <c r="E4" s="40" t="s">
        <v>3</v>
      </c>
    </row>
    <row r="5" spans="1:7" ht="15.75" x14ac:dyDescent="0.25">
      <c r="A5" s="3"/>
      <c r="B5" s="3"/>
      <c r="C5" s="3"/>
      <c r="D5" s="3"/>
      <c r="E5" s="41"/>
    </row>
    <row r="6" spans="1:7" ht="15.75" x14ac:dyDescent="0.25">
      <c r="A6" s="3"/>
      <c r="B6" s="3"/>
      <c r="C6" s="3"/>
      <c r="D6" s="3"/>
      <c r="E6" s="3"/>
    </row>
    <row r="7" spans="1:7" x14ac:dyDescent="0.25">
      <c r="A7" s="170" t="s">
        <v>276</v>
      </c>
      <c r="B7" s="170"/>
      <c r="C7" s="170"/>
      <c r="D7" s="170"/>
      <c r="E7" s="170"/>
    </row>
    <row r="8" spans="1:7" ht="69" customHeight="1" x14ac:dyDescent="0.25">
      <c r="A8" s="170"/>
      <c r="B8" s="170"/>
      <c r="C8" s="170"/>
      <c r="D8" s="170"/>
      <c r="E8" s="170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18.5" customHeight="1" x14ac:dyDescent="0.25">
      <c r="A11" s="101"/>
      <c r="B11" s="101" t="s">
        <v>19</v>
      </c>
      <c r="C11" s="16" t="s">
        <v>39</v>
      </c>
      <c r="D11" s="16" t="s">
        <v>40</v>
      </c>
      <c r="E11" s="101" t="s">
        <v>41</v>
      </c>
      <c r="G11" s="115"/>
    </row>
    <row r="12" spans="1:7" ht="15.75" x14ac:dyDescent="0.25">
      <c r="A12" s="172" t="s">
        <v>21</v>
      </c>
      <c r="B12" s="6" t="s">
        <v>42</v>
      </c>
      <c r="C12" s="116">
        <f>SUM(C13:C15)</f>
        <v>748.88129000000004</v>
      </c>
      <c r="D12" s="116">
        <f t="shared" ref="D12:E12" si="0">SUM(D13:D15)</f>
        <v>0.48420000000000002</v>
      </c>
      <c r="E12" s="116">
        <f t="shared" si="0"/>
        <v>160</v>
      </c>
    </row>
    <row r="13" spans="1:7" ht="15.75" x14ac:dyDescent="0.25">
      <c r="A13" s="173"/>
      <c r="B13" s="6" t="s">
        <v>43</v>
      </c>
      <c r="C13" s="116">
        <f>499.54741</f>
        <v>499.54741000000001</v>
      </c>
      <c r="D13" s="116">
        <f>0.21+0.0942</f>
        <v>0.30420000000000003</v>
      </c>
      <c r="E13" s="116">
        <f>60+40</f>
        <v>100</v>
      </c>
    </row>
    <row r="14" spans="1:7" ht="15.75" x14ac:dyDescent="0.25">
      <c r="A14" s="173"/>
      <c r="B14" s="6" t="s">
        <v>44</v>
      </c>
      <c r="C14" s="116">
        <v>249.33387999999999</v>
      </c>
      <c r="D14" s="116">
        <f>0.18</f>
        <v>0.18</v>
      </c>
      <c r="E14" s="116">
        <v>60</v>
      </c>
    </row>
    <row r="15" spans="1:7" ht="15.75" x14ac:dyDescent="0.25">
      <c r="A15" s="174"/>
      <c r="B15" s="6" t="s">
        <v>45</v>
      </c>
      <c r="C15" s="116">
        <v>0</v>
      </c>
      <c r="D15" s="116">
        <v>0</v>
      </c>
      <c r="E15" s="116">
        <v>0</v>
      </c>
    </row>
    <row r="16" spans="1:7" ht="15.75" x14ac:dyDescent="0.25">
      <c r="A16" s="172" t="s">
        <v>22</v>
      </c>
      <c r="B16" s="6" t="s">
        <v>46</v>
      </c>
      <c r="C16" s="42">
        <f>SUM(C17:C19)</f>
        <v>951.90030999999999</v>
      </c>
      <c r="D16" s="42">
        <f t="shared" ref="D16:E16" si="1">SUM(D17:D19)</f>
        <v>0.39800000000000002</v>
      </c>
      <c r="E16" s="42">
        <f t="shared" si="1"/>
        <v>166.5</v>
      </c>
    </row>
    <row r="17" spans="1:7" ht="15.75" x14ac:dyDescent="0.25">
      <c r="A17" s="173"/>
      <c r="B17" s="6" t="s">
        <v>43</v>
      </c>
      <c r="C17" s="42">
        <v>266.54930999999999</v>
      </c>
      <c r="D17" s="116">
        <f>0.13+0.2</f>
        <v>0.33</v>
      </c>
      <c r="E17" s="116">
        <f>15+1.5</f>
        <v>16.5</v>
      </c>
    </row>
    <row r="18" spans="1:7" ht="15.75" x14ac:dyDescent="0.25">
      <c r="A18" s="173"/>
      <c r="B18" s="6" t="s">
        <v>44</v>
      </c>
      <c r="C18" s="116">
        <v>685.351</v>
      </c>
      <c r="D18" s="116">
        <f>0.068</f>
        <v>6.8000000000000005E-2</v>
      </c>
      <c r="E18" s="116">
        <f>150</f>
        <v>150</v>
      </c>
    </row>
    <row r="19" spans="1:7" ht="15.75" x14ac:dyDescent="0.25">
      <c r="A19" s="174"/>
      <c r="B19" s="6" t="s">
        <v>45</v>
      </c>
      <c r="C19" s="116">
        <v>0</v>
      </c>
      <c r="D19" s="116">
        <v>0</v>
      </c>
      <c r="E19" s="116">
        <v>0</v>
      </c>
      <c r="G19" s="117"/>
    </row>
    <row r="21" spans="1:7" x14ac:dyDescent="0.25">
      <c r="G21" s="43"/>
    </row>
    <row r="22" spans="1:7" x14ac:dyDescent="0.25">
      <c r="C22" s="43"/>
    </row>
    <row r="23" spans="1:7" x14ac:dyDescent="0.25">
      <c r="C23" s="43"/>
    </row>
    <row r="25" spans="1:7" x14ac:dyDescent="0.25">
      <c r="C25" s="43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O33"/>
  <sheetViews>
    <sheetView zoomScaleNormal="100" zoomScaleSheetLayoutView="100" workbookViewId="0">
      <selection activeCell="C13" sqref="C13:K28"/>
    </sheetView>
  </sheetViews>
  <sheetFormatPr defaultRowHeight="15" x14ac:dyDescent="0.25"/>
  <cols>
    <col min="1" max="1" width="9.140625" style="30"/>
    <col min="2" max="2" width="64.7109375" style="30" customWidth="1"/>
    <col min="3" max="8" width="13.5703125" style="30" customWidth="1"/>
    <col min="9" max="9" width="18.7109375" style="30" customWidth="1"/>
    <col min="10" max="11" width="13.5703125" style="30" customWidth="1"/>
    <col min="12" max="16384" width="9.140625" style="30"/>
  </cols>
  <sheetData>
    <row r="1" spans="1:15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0" t="s">
        <v>278</v>
      </c>
    </row>
    <row r="2" spans="1:1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0" t="s">
        <v>1</v>
      </c>
    </row>
    <row r="3" spans="1:15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0" t="s">
        <v>2</v>
      </c>
    </row>
    <row r="4" spans="1:15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0" t="s">
        <v>3</v>
      </c>
    </row>
    <row r="5" spans="1:1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5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5" ht="15.75" x14ac:dyDescent="0.25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5" ht="61.5" customHeight="1" x14ac:dyDescent="0.25">
      <c r="A8" s="170" t="s">
        <v>279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5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5" ht="50.25" customHeight="1" x14ac:dyDescent="0.25">
      <c r="A11" s="177"/>
      <c r="B11" s="171" t="s">
        <v>47</v>
      </c>
      <c r="C11" s="171" t="s">
        <v>48</v>
      </c>
      <c r="D11" s="171"/>
      <c r="E11" s="171"/>
      <c r="F11" s="171" t="s">
        <v>49</v>
      </c>
      <c r="G11" s="171"/>
      <c r="H11" s="171"/>
      <c r="I11" s="171" t="s">
        <v>50</v>
      </c>
      <c r="J11" s="171"/>
      <c r="K11" s="171"/>
    </row>
    <row r="12" spans="1:15" ht="31.5" x14ac:dyDescent="0.25">
      <c r="A12" s="177"/>
      <c r="B12" s="171"/>
      <c r="C12" s="100" t="s">
        <v>43</v>
      </c>
      <c r="D12" s="100" t="s">
        <v>44</v>
      </c>
      <c r="E12" s="100" t="s">
        <v>51</v>
      </c>
      <c r="F12" s="100" t="s">
        <v>43</v>
      </c>
      <c r="G12" s="100" t="s">
        <v>44</v>
      </c>
      <c r="H12" s="100" t="s">
        <v>51</v>
      </c>
      <c r="I12" s="100" t="s">
        <v>43</v>
      </c>
      <c r="J12" s="100" t="s">
        <v>44</v>
      </c>
      <c r="K12" s="100" t="s">
        <v>51</v>
      </c>
      <c r="O12" s="138"/>
    </row>
    <row r="13" spans="1:15" ht="15.75" x14ac:dyDescent="0.25">
      <c r="A13" s="172" t="s">
        <v>21</v>
      </c>
      <c r="B13" s="120" t="s">
        <v>52</v>
      </c>
      <c r="C13" s="127">
        <v>17</v>
      </c>
      <c r="D13" s="127">
        <v>0</v>
      </c>
      <c r="E13" s="127">
        <v>0</v>
      </c>
      <c r="F13" s="127">
        <v>196</v>
      </c>
      <c r="G13" s="127">
        <v>0</v>
      </c>
      <c r="H13" s="127">
        <v>0</v>
      </c>
      <c r="I13" s="128">
        <v>7.7916100000000004</v>
      </c>
      <c r="J13" s="127">
        <v>13.164350000000001</v>
      </c>
      <c r="K13" s="127">
        <v>0</v>
      </c>
    </row>
    <row r="14" spans="1:15" ht="15.75" x14ac:dyDescent="0.25">
      <c r="A14" s="173"/>
      <c r="B14" s="7" t="s">
        <v>53</v>
      </c>
      <c r="C14" s="12" t="s">
        <v>66</v>
      </c>
      <c r="D14" s="12" t="s">
        <v>66</v>
      </c>
      <c r="E14" s="12" t="s">
        <v>66</v>
      </c>
      <c r="F14" s="12" t="s">
        <v>66</v>
      </c>
      <c r="G14" s="12" t="s">
        <v>66</v>
      </c>
      <c r="H14" s="12" t="s">
        <v>66</v>
      </c>
      <c r="I14" s="12" t="s">
        <v>66</v>
      </c>
      <c r="J14" s="12" t="s">
        <v>66</v>
      </c>
      <c r="K14" s="12" t="s">
        <v>66</v>
      </c>
    </row>
    <row r="15" spans="1:15" ht="15.75" x14ac:dyDescent="0.25">
      <c r="A15" s="174"/>
      <c r="B15" s="8" t="s">
        <v>54</v>
      </c>
      <c r="C15" s="12">
        <v>17</v>
      </c>
      <c r="D15" s="12">
        <v>0</v>
      </c>
      <c r="E15" s="12">
        <v>0</v>
      </c>
      <c r="F15" s="12">
        <v>196</v>
      </c>
      <c r="G15" s="12">
        <v>0</v>
      </c>
      <c r="H15" s="12">
        <v>0</v>
      </c>
      <c r="I15" s="129">
        <v>7.7916100000000004</v>
      </c>
      <c r="J15" s="12">
        <v>0</v>
      </c>
      <c r="K15" s="12">
        <v>0</v>
      </c>
    </row>
    <row r="16" spans="1:15" ht="15.75" x14ac:dyDescent="0.25">
      <c r="A16" s="172" t="s">
        <v>22</v>
      </c>
      <c r="B16" s="119" t="s">
        <v>55</v>
      </c>
      <c r="C16" s="130">
        <v>3</v>
      </c>
      <c r="D16" s="130">
        <v>1</v>
      </c>
      <c r="E16" s="131">
        <v>0</v>
      </c>
      <c r="F16" s="130">
        <v>340</v>
      </c>
      <c r="G16" s="130">
        <v>150</v>
      </c>
      <c r="H16" s="131">
        <v>0</v>
      </c>
      <c r="I16" s="132">
        <v>137.11075</v>
      </c>
      <c r="J16" s="132">
        <v>13.164350000000001</v>
      </c>
      <c r="K16" s="130">
        <v>0</v>
      </c>
    </row>
    <row r="17" spans="1:11" ht="15.75" x14ac:dyDescent="0.25">
      <c r="A17" s="173"/>
      <c r="B17" s="7" t="s">
        <v>53</v>
      </c>
      <c r="C17" s="12" t="s">
        <v>66</v>
      </c>
      <c r="D17" s="12" t="s">
        <v>66</v>
      </c>
      <c r="E17" s="12" t="s">
        <v>66</v>
      </c>
      <c r="F17" s="12" t="s">
        <v>66</v>
      </c>
      <c r="G17" s="12" t="s">
        <v>66</v>
      </c>
      <c r="H17" s="12" t="s">
        <v>66</v>
      </c>
      <c r="I17" s="12" t="s">
        <v>66</v>
      </c>
      <c r="J17" s="12" t="s">
        <v>66</v>
      </c>
      <c r="K17" s="12" t="s">
        <v>66</v>
      </c>
    </row>
    <row r="18" spans="1:11" ht="15.75" x14ac:dyDescent="0.25">
      <c r="A18" s="174"/>
      <c r="B18" s="8" t="s">
        <v>56</v>
      </c>
      <c r="C18" s="12">
        <v>0</v>
      </c>
      <c r="D18" s="12">
        <v>0</v>
      </c>
      <c r="E18" s="19">
        <v>0</v>
      </c>
      <c r="F18" s="12">
        <v>0</v>
      </c>
      <c r="G18" s="12">
        <v>0</v>
      </c>
      <c r="H18" s="12">
        <v>0</v>
      </c>
      <c r="I18" s="133">
        <v>0</v>
      </c>
      <c r="J18" s="12">
        <v>0</v>
      </c>
      <c r="K18" s="139">
        <v>0</v>
      </c>
    </row>
    <row r="19" spans="1:11" s="137" customFormat="1" ht="15.75" x14ac:dyDescent="0.25">
      <c r="A19" s="172" t="s">
        <v>23</v>
      </c>
      <c r="B19" s="135" t="s">
        <v>57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  <c r="H19" s="136">
        <v>0</v>
      </c>
      <c r="I19" s="136">
        <v>0</v>
      </c>
      <c r="J19" s="136">
        <v>0</v>
      </c>
      <c r="K19" s="136">
        <v>0</v>
      </c>
    </row>
    <row r="20" spans="1:11" ht="15.75" x14ac:dyDescent="0.25">
      <c r="A20" s="173"/>
      <c r="B20" s="7" t="s">
        <v>53</v>
      </c>
      <c r="C20" s="12" t="s">
        <v>66</v>
      </c>
      <c r="D20" s="12" t="s">
        <v>66</v>
      </c>
      <c r="E20" s="12" t="s">
        <v>66</v>
      </c>
      <c r="F20" s="12" t="s">
        <v>66</v>
      </c>
      <c r="G20" s="12" t="s">
        <v>66</v>
      </c>
      <c r="H20" s="12" t="s">
        <v>66</v>
      </c>
      <c r="I20" s="12" t="s">
        <v>66</v>
      </c>
      <c r="J20" s="12" t="s">
        <v>66</v>
      </c>
      <c r="K20" s="12" t="s">
        <v>66</v>
      </c>
    </row>
    <row r="21" spans="1:11" ht="15.75" x14ac:dyDescent="0.25">
      <c r="A21" s="174"/>
      <c r="B21" s="7" t="s">
        <v>58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172" t="s">
        <v>24</v>
      </c>
      <c r="B22" s="118" t="s">
        <v>59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29">
        <v>0</v>
      </c>
      <c r="K22" s="134">
        <v>0</v>
      </c>
    </row>
    <row r="23" spans="1:11" ht="15.75" x14ac:dyDescent="0.25">
      <c r="A23" s="173"/>
      <c r="B23" s="7" t="s">
        <v>53</v>
      </c>
      <c r="C23" s="12" t="s">
        <v>66</v>
      </c>
      <c r="D23" s="12" t="s">
        <v>66</v>
      </c>
      <c r="E23" s="12" t="s">
        <v>66</v>
      </c>
      <c r="F23" s="12" t="s">
        <v>66</v>
      </c>
      <c r="G23" s="12" t="s">
        <v>66</v>
      </c>
      <c r="H23" s="12" t="s">
        <v>66</v>
      </c>
      <c r="I23" s="12" t="s">
        <v>66</v>
      </c>
      <c r="J23" s="12" t="s">
        <v>66</v>
      </c>
      <c r="K23" s="12" t="s">
        <v>66</v>
      </c>
    </row>
    <row r="24" spans="1:11" ht="15.75" x14ac:dyDescent="0.25">
      <c r="A24" s="174"/>
      <c r="B24" s="7" t="s">
        <v>58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172" t="s">
        <v>25</v>
      </c>
      <c r="B25" s="118" t="s">
        <v>60</v>
      </c>
      <c r="C25" s="134">
        <v>0</v>
      </c>
      <c r="D25" s="134">
        <v>0</v>
      </c>
      <c r="E25" s="134">
        <v>0</v>
      </c>
      <c r="F25" s="134">
        <v>0</v>
      </c>
      <c r="G25" s="134">
        <v>0</v>
      </c>
      <c r="H25" s="134">
        <v>0</v>
      </c>
      <c r="I25" s="134">
        <v>0</v>
      </c>
      <c r="J25" s="134">
        <v>0</v>
      </c>
      <c r="K25" s="134">
        <v>0</v>
      </c>
    </row>
    <row r="26" spans="1:11" ht="19.5" customHeight="1" x14ac:dyDescent="0.25">
      <c r="A26" s="173"/>
      <c r="B26" s="7" t="s">
        <v>53</v>
      </c>
      <c r="C26" s="12" t="s">
        <v>66</v>
      </c>
      <c r="D26" s="12" t="s">
        <v>66</v>
      </c>
      <c r="E26" s="12" t="s">
        <v>66</v>
      </c>
      <c r="F26" s="12" t="s">
        <v>66</v>
      </c>
      <c r="G26" s="12" t="s">
        <v>66</v>
      </c>
      <c r="H26" s="12" t="s">
        <v>66</v>
      </c>
      <c r="I26" s="12" t="s">
        <v>66</v>
      </c>
      <c r="J26" s="12" t="s">
        <v>66</v>
      </c>
      <c r="K26" s="12" t="s">
        <v>66</v>
      </c>
    </row>
    <row r="27" spans="1:11" ht="21.75" customHeight="1" x14ac:dyDescent="0.25">
      <c r="A27" s="174"/>
      <c r="B27" s="7" t="s">
        <v>58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ht="15.75" x14ac:dyDescent="0.25">
      <c r="A28" s="100" t="s">
        <v>24</v>
      </c>
      <c r="B28" s="7" t="s">
        <v>61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ht="15.75" x14ac:dyDescent="0.25">
      <c r="A29" s="3"/>
      <c r="B29" s="3"/>
      <c r="C29" s="45"/>
      <c r="D29" s="3"/>
      <c r="E29" s="3"/>
      <c r="F29" s="46"/>
      <c r="G29" s="3"/>
      <c r="H29" s="3"/>
      <c r="I29" s="3"/>
      <c r="J29" s="3"/>
      <c r="K29" s="3"/>
    </row>
    <row r="30" spans="1:11" ht="15.75" x14ac:dyDescent="0.25">
      <c r="A30" s="3" t="s">
        <v>18</v>
      </c>
      <c r="B30" s="3"/>
      <c r="C30" s="3"/>
      <c r="D30" s="3"/>
      <c r="E30" s="3"/>
      <c r="F30" s="3"/>
      <c r="G30" s="3"/>
      <c r="H30" s="3"/>
      <c r="I30" s="9"/>
      <c r="J30" s="3"/>
      <c r="K30" s="3"/>
    </row>
    <row r="31" spans="1:11" ht="15.75" x14ac:dyDescent="0.25">
      <c r="A31" s="3" t="s">
        <v>62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5" customHeight="1" x14ac:dyDescent="0.25">
      <c r="A32" s="175" t="s">
        <v>63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</row>
    <row r="33" spans="1:11" ht="51.75" customHeight="1" x14ac:dyDescent="0.2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</row>
  </sheetData>
  <mergeCells count="13">
    <mergeCell ref="A32:K33"/>
    <mergeCell ref="A7:K7"/>
    <mergeCell ref="A8:K8"/>
    <mergeCell ref="A11:A12"/>
    <mergeCell ref="B11:B12"/>
    <mergeCell ref="C11:E11"/>
    <mergeCell ref="F11:H11"/>
    <mergeCell ref="I11:K11"/>
    <mergeCell ref="A13:A15"/>
    <mergeCell ref="A16:A18"/>
    <mergeCell ref="A19:A21"/>
    <mergeCell ref="A22:A24"/>
    <mergeCell ref="A25:A27"/>
  </mergeCells>
  <hyperlinks>
    <hyperlink ref="B15" location="sub_881" display="sub_881" xr:uid="{00000000-0004-0000-0700-000000000000}"/>
    <hyperlink ref="B18" location="sub_882" display="sub_882" xr:uid="{00000000-0004-0000-0700-000001000000}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41"/>
  <sheetViews>
    <sheetView zoomScale="130" zoomScaleNormal="130" zoomScaleSheetLayoutView="145" workbookViewId="0">
      <selection activeCell="K22" sqref="K22"/>
    </sheetView>
  </sheetViews>
  <sheetFormatPr defaultRowHeight="15" x14ac:dyDescent="0.25"/>
  <cols>
    <col min="1" max="1" width="9.140625" style="30"/>
    <col min="2" max="2" width="42" style="30" customWidth="1"/>
    <col min="3" max="3" width="10.7109375" style="30" customWidth="1"/>
    <col min="4" max="4" width="10.85546875" style="30" customWidth="1"/>
    <col min="5" max="5" width="10.42578125" style="30" customWidth="1"/>
    <col min="6" max="6" width="14" style="30" customWidth="1"/>
    <col min="7" max="7" width="10.85546875" style="30" customWidth="1"/>
    <col min="8" max="16384" width="9.140625" style="30"/>
  </cols>
  <sheetData>
    <row r="1" spans="1:8" ht="15.75" x14ac:dyDescent="0.25">
      <c r="A1" s="3"/>
      <c r="B1" s="3"/>
      <c r="C1" s="3"/>
      <c r="D1" s="3"/>
      <c r="E1" s="10"/>
      <c r="F1" s="10"/>
      <c r="G1" s="10"/>
      <c r="H1" s="40" t="s">
        <v>280</v>
      </c>
    </row>
    <row r="2" spans="1:8" ht="15.75" x14ac:dyDescent="0.25">
      <c r="A2" s="3"/>
      <c r="B2" s="3"/>
      <c r="C2" s="3"/>
      <c r="D2" s="3"/>
      <c r="E2" s="10"/>
      <c r="F2" s="10"/>
      <c r="G2" s="10"/>
      <c r="H2" s="40" t="s">
        <v>1</v>
      </c>
    </row>
    <row r="3" spans="1:8" ht="15.75" x14ac:dyDescent="0.25">
      <c r="A3" s="3"/>
      <c r="B3" s="3"/>
      <c r="C3" s="3"/>
      <c r="D3" s="3"/>
      <c r="E3" s="10"/>
      <c r="F3" s="10"/>
      <c r="G3" s="10"/>
      <c r="H3" s="40" t="s">
        <v>2</v>
      </c>
    </row>
    <row r="4" spans="1:8" ht="15.75" x14ac:dyDescent="0.25">
      <c r="A4" s="3"/>
      <c r="B4" s="3"/>
      <c r="C4" s="3"/>
      <c r="D4" s="3"/>
      <c r="E4" s="10"/>
      <c r="F4" s="10"/>
      <c r="G4" s="10"/>
      <c r="H4" s="40" t="s">
        <v>3</v>
      </c>
    </row>
    <row r="5" spans="1:8" ht="15.75" x14ac:dyDescent="0.25">
      <c r="A5" s="3"/>
      <c r="B5" s="3"/>
      <c r="C5" s="3"/>
      <c r="D5" s="3"/>
      <c r="E5" s="10"/>
      <c r="F5" s="10"/>
      <c r="G5" s="10"/>
      <c r="H5" s="41"/>
    </row>
    <row r="6" spans="1:8" ht="15.75" x14ac:dyDescent="0.25">
      <c r="A6" s="3"/>
      <c r="B6" s="3"/>
      <c r="C6" s="3"/>
      <c r="D6" s="3"/>
      <c r="E6" s="10"/>
      <c r="F6" s="10"/>
      <c r="G6" s="10"/>
      <c r="H6" s="4"/>
    </row>
    <row r="7" spans="1:8" ht="64.5" customHeight="1" x14ac:dyDescent="0.25">
      <c r="A7" s="178" t="s">
        <v>324</v>
      </c>
      <c r="B7" s="179"/>
      <c r="C7" s="179"/>
      <c r="D7" s="179"/>
      <c r="E7" s="179"/>
      <c r="F7" s="179"/>
      <c r="G7" s="179"/>
      <c r="H7" s="179"/>
    </row>
    <row r="8" spans="1:8" ht="18.75" customHeight="1" x14ac:dyDescent="0.25">
      <c r="A8" s="178"/>
      <c r="B8" s="178"/>
      <c r="C8" s="178"/>
      <c r="D8" s="178"/>
      <c r="E8" s="178"/>
      <c r="F8" s="178"/>
      <c r="G8" s="178"/>
      <c r="H8" s="178"/>
    </row>
    <row r="9" spans="1:8" ht="14.25" customHeight="1" x14ac:dyDescent="0.25">
      <c r="A9" s="3"/>
      <c r="B9" s="102"/>
      <c r="C9" s="3"/>
      <c r="D9" s="3"/>
      <c r="E9" s="3"/>
      <c r="F9" s="3"/>
      <c r="G9" s="3"/>
      <c r="H9" s="3"/>
    </row>
    <row r="10" spans="1:8" ht="30" customHeight="1" x14ac:dyDescent="0.25">
      <c r="A10" s="180" t="s">
        <v>47</v>
      </c>
      <c r="B10" s="180"/>
      <c r="C10" s="180" t="s">
        <v>64</v>
      </c>
      <c r="D10" s="180"/>
      <c r="E10" s="180"/>
      <c r="F10" s="180" t="s">
        <v>49</v>
      </c>
      <c r="G10" s="180"/>
      <c r="H10" s="180"/>
    </row>
    <row r="11" spans="1:8" ht="52.5" customHeight="1" x14ac:dyDescent="0.25">
      <c r="A11" s="180"/>
      <c r="B11" s="180"/>
      <c r="C11" s="103" t="s">
        <v>43</v>
      </c>
      <c r="D11" s="103" t="s">
        <v>44</v>
      </c>
      <c r="E11" s="103" t="s">
        <v>51</v>
      </c>
      <c r="F11" s="103" t="s">
        <v>43</v>
      </c>
      <c r="G11" s="103" t="s">
        <v>44</v>
      </c>
      <c r="H11" s="103" t="s">
        <v>51</v>
      </c>
    </row>
    <row r="12" spans="1:8" ht="15.75" x14ac:dyDescent="0.25">
      <c r="A12" s="181" t="s">
        <v>21</v>
      </c>
      <c r="B12" s="7" t="s">
        <v>52</v>
      </c>
      <c r="C12" s="140">
        <v>35</v>
      </c>
      <c r="D12" s="140">
        <v>0</v>
      </c>
      <c r="E12" s="140">
        <v>0</v>
      </c>
      <c r="F12" s="140">
        <v>418.5</v>
      </c>
      <c r="G12" s="140">
        <v>0</v>
      </c>
      <c r="H12" s="140">
        <v>0</v>
      </c>
    </row>
    <row r="13" spans="1:8" ht="15.75" x14ac:dyDescent="0.25">
      <c r="A13" s="182"/>
      <c r="B13" s="7" t="s">
        <v>53</v>
      </c>
      <c r="C13" s="12" t="s">
        <v>66</v>
      </c>
      <c r="D13" s="12" t="s">
        <v>66</v>
      </c>
      <c r="E13" s="12" t="s">
        <v>66</v>
      </c>
      <c r="F13" s="12" t="s">
        <v>66</v>
      </c>
      <c r="G13" s="12" t="s">
        <v>66</v>
      </c>
      <c r="H13" s="12" t="s">
        <v>66</v>
      </c>
    </row>
    <row r="14" spans="1:8" ht="15.75" x14ac:dyDescent="0.25">
      <c r="A14" s="183"/>
      <c r="B14" s="8" t="s">
        <v>54</v>
      </c>
      <c r="C14" s="12">
        <v>28</v>
      </c>
      <c r="D14" s="12">
        <v>0</v>
      </c>
      <c r="E14" s="12">
        <v>0</v>
      </c>
      <c r="F14" s="12">
        <v>403.5</v>
      </c>
      <c r="G14" s="12">
        <v>0</v>
      </c>
      <c r="H14" s="12">
        <v>0</v>
      </c>
    </row>
    <row r="15" spans="1:8" ht="15.75" x14ac:dyDescent="0.25">
      <c r="A15" s="181" t="s">
        <v>22</v>
      </c>
      <c r="B15" s="7" t="s">
        <v>55</v>
      </c>
      <c r="C15" s="141">
        <v>16</v>
      </c>
      <c r="D15" s="141">
        <v>3</v>
      </c>
      <c r="E15" s="141">
        <v>1</v>
      </c>
      <c r="F15" s="141">
        <v>1513</v>
      </c>
      <c r="G15" s="141">
        <v>450</v>
      </c>
      <c r="H15" s="141">
        <v>90</v>
      </c>
    </row>
    <row r="16" spans="1:8" ht="15.75" x14ac:dyDescent="0.25">
      <c r="A16" s="182"/>
      <c r="B16" s="7" t="s">
        <v>53</v>
      </c>
      <c r="C16" s="12" t="s">
        <v>66</v>
      </c>
      <c r="D16" s="12" t="s">
        <v>66</v>
      </c>
      <c r="E16" s="12" t="s">
        <v>66</v>
      </c>
      <c r="F16" s="12" t="s">
        <v>66</v>
      </c>
      <c r="G16" s="12" t="s">
        <v>66</v>
      </c>
      <c r="H16" s="12" t="s">
        <v>66</v>
      </c>
    </row>
    <row r="17" spans="1:8" ht="15.75" x14ac:dyDescent="0.25">
      <c r="A17" s="183"/>
      <c r="B17" s="8" t="s">
        <v>56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1:8" ht="15.75" x14ac:dyDescent="0.25">
      <c r="A18" s="181" t="s">
        <v>23</v>
      </c>
      <c r="B18" s="7" t="s">
        <v>57</v>
      </c>
      <c r="C18" s="142">
        <v>1</v>
      </c>
      <c r="D18" s="142">
        <v>3</v>
      </c>
      <c r="E18" s="142">
        <v>0</v>
      </c>
      <c r="F18" s="143">
        <v>600</v>
      </c>
      <c r="G18" s="142">
        <f>630+560</f>
        <v>1190</v>
      </c>
      <c r="H18" s="142">
        <v>0</v>
      </c>
    </row>
    <row r="19" spans="1:8" ht="15.75" x14ac:dyDescent="0.25">
      <c r="A19" s="182"/>
      <c r="B19" s="7" t="s">
        <v>53</v>
      </c>
      <c r="C19" s="12" t="s">
        <v>66</v>
      </c>
      <c r="D19" s="12" t="s">
        <v>66</v>
      </c>
      <c r="E19" s="12" t="s">
        <v>66</v>
      </c>
      <c r="F19" s="12" t="s">
        <v>66</v>
      </c>
      <c r="G19" s="12" t="s">
        <v>66</v>
      </c>
      <c r="H19" s="12" t="s">
        <v>66</v>
      </c>
    </row>
    <row r="20" spans="1:8" ht="15.75" x14ac:dyDescent="0.25">
      <c r="A20" s="183"/>
      <c r="B20" s="7" t="s">
        <v>58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 ht="15.75" x14ac:dyDescent="0.25">
      <c r="A21" s="181" t="s">
        <v>24</v>
      </c>
      <c r="B21" s="7" t="s">
        <v>59</v>
      </c>
      <c r="C21" s="144">
        <v>4</v>
      </c>
      <c r="D21" s="144">
        <v>7</v>
      </c>
      <c r="E21" s="145">
        <v>0</v>
      </c>
      <c r="F21" s="144">
        <v>10099</v>
      </c>
      <c r="G21" s="144">
        <v>8600</v>
      </c>
      <c r="H21" s="146">
        <v>0</v>
      </c>
    </row>
    <row r="22" spans="1:8" ht="15.75" x14ac:dyDescent="0.25">
      <c r="A22" s="182"/>
      <c r="B22" s="7" t="s">
        <v>53</v>
      </c>
      <c r="C22" s="12" t="s">
        <v>66</v>
      </c>
      <c r="D22" s="12" t="s">
        <v>66</v>
      </c>
      <c r="E22" s="12" t="s">
        <v>66</v>
      </c>
      <c r="F22" s="12" t="s">
        <v>66</v>
      </c>
      <c r="G22" s="12" t="s">
        <v>66</v>
      </c>
      <c r="H22" s="12" t="s">
        <v>66</v>
      </c>
    </row>
    <row r="23" spans="1:8" ht="15.75" x14ac:dyDescent="0.25">
      <c r="A23" s="183"/>
      <c r="B23" s="7" t="s">
        <v>58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ht="15.75" x14ac:dyDescent="0.25">
      <c r="A24" s="181" t="s">
        <v>25</v>
      </c>
      <c r="B24" s="7" t="s">
        <v>60</v>
      </c>
      <c r="C24" s="147">
        <v>0</v>
      </c>
      <c r="D24" s="147">
        <v>0</v>
      </c>
      <c r="E24" s="147">
        <v>0</v>
      </c>
      <c r="F24" s="147">
        <v>0</v>
      </c>
      <c r="G24" s="147">
        <v>0</v>
      </c>
      <c r="H24" s="147">
        <v>0</v>
      </c>
    </row>
    <row r="25" spans="1:8" ht="15.75" x14ac:dyDescent="0.25">
      <c r="A25" s="182"/>
      <c r="B25" s="7" t="s">
        <v>53</v>
      </c>
      <c r="C25" s="12" t="s">
        <v>66</v>
      </c>
      <c r="D25" s="12" t="s">
        <v>66</v>
      </c>
      <c r="E25" s="12" t="s">
        <v>66</v>
      </c>
      <c r="F25" s="12" t="s">
        <v>66</v>
      </c>
      <c r="G25" s="12" t="s">
        <v>66</v>
      </c>
      <c r="H25" s="12" t="s">
        <v>66</v>
      </c>
    </row>
    <row r="26" spans="1:8" ht="15.75" x14ac:dyDescent="0.25">
      <c r="A26" s="183"/>
      <c r="B26" s="7" t="s">
        <v>58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1:8" ht="15.75" x14ac:dyDescent="0.25">
      <c r="A27" s="103" t="s">
        <v>24</v>
      </c>
      <c r="B27" s="7" t="s">
        <v>61</v>
      </c>
      <c r="C27" s="12">
        <v>0</v>
      </c>
      <c r="D27" s="12">
        <v>0</v>
      </c>
      <c r="E27" s="12">
        <v>0</v>
      </c>
      <c r="F27" s="148">
        <v>0</v>
      </c>
      <c r="G27" s="12">
        <v>0</v>
      </c>
      <c r="H27" s="12">
        <v>0</v>
      </c>
    </row>
    <row r="28" spans="1:8" ht="15.75" x14ac:dyDescent="0.25">
      <c r="A28" s="3" t="s">
        <v>18</v>
      </c>
      <c r="B28" s="3"/>
      <c r="C28" s="3"/>
      <c r="D28" s="45"/>
      <c r="E28" s="47"/>
      <c r="F28" s="48"/>
      <c r="G28" s="47"/>
      <c r="H28" s="3"/>
    </row>
    <row r="29" spans="1:8" ht="15" customHeight="1" x14ac:dyDescent="0.25">
      <c r="A29" s="184" t="s">
        <v>65</v>
      </c>
      <c r="B29" s="184"/>
      <c r="C29" s="184"/>
      <c r="D29" s="184"/>
      <c r="E29" s="184"/>
      <c r="F29" s="184"/>
      <c r="G29" s="184"/>
      <c r="H29" s="184"/>
    </row>
    <row r="30" spans="1:8" ht="15" customHeight="1" x14ac:dyDescent="0.25">
      <c r="A30" s="184"/>
      <c r="B30" s="184"/>
      <c r="C30" s="184"/>
      <c r="D30" s="184"/>
      <c r="E30" s="184"/>
      <c r="F30" s="184"/>
      <c r="G30" s="184"/>
      <c r="H30" s="184"/>
    </row>
    <row r="31" spans="1:8" ht="9" customHeight="1" x14ac:dyDescent="0.25">
      <c r="A31" s="175" t="s">
        <v>63</v>
      </c>
      <c r="B31" s="175"/>
      <c r="C31" s="175"/>
      <c r="D31" s="175"/>
      <c r="E31" s="175"/>
      <c r="F31" s="175"/>
      <c r="G31" s="175"/>
      <c r="H31" s="175"/>
    </row>
    <row r="32" spans="1:8" ht="7.5" hidden="1" customHeight="1" x14ac:dyDescent="0.25">
      <c r="A32" s="175"/>
      <c r="B32" s="175"/>
      <c r="C32" s="175"/>
      <c r="D32" s="175"/>
      <c r="E32" s="175"/>
      <c r="F32" s="175"/>
      <c r="G32" s="175"/>
      <c r="H32" s="175"/>
    </row>
    <row r="33" spans="1:8" ht="15" hidden="1" customHeight="1" x14ac:dyDescent="0.25">
      <c r="A33" s="175"/>
      <c r="B33" s="175"/>
      <c r="C33" s="175"/>
      <c r="D33" s="175"/>
      <c r="E33" s="175"/>
      <c r="F33" s="175"/>
      <c r="G33" s="175"/>
      <c r="H33" s="175"/>
    </row>
    <row r="34" spans="1:8" ht="15" hidden="1" customHeight="1" x14ac:dyDescent="0.25">
      <c r="A34" s="175"/>
      <c r="B34" s="175"/>
      <c r="C34" s="175"/>
      <c r="D34" s="175"/>
      <c r="E34" s="175"/>
      <c r="F34" s="175"/>
      <c r="G34" s="175"/>
      <c r="H34" s="175"/>
    </row>
    <row r="35" spans="1:8" ht="15" customHeight="1" x14ac:dyDescent="0.25">
      <c r="A35" s="175"/>
      <c r="B35" s="175"/>
      <c r="C35" s="175"/>
      <c r="D35" s="175"/>
      <c r="E35" s="175"/>
      <c r="F35" s="175"/>
      <c r="G35" s="175"/>
      <c r="H35" s="175"/>
    </row>
    <row r="36" spans="1:8" ht="15" customHeight="1" x14ac:dyDescent="0.25">
      <c r="A36" s="175"/>
      <c r="B36" s="175"/>
      <c r="C36" s="175"/>
      <c r="D36" s="175"/>
      <c r="E36" s="175"/>
      <c r="F36" s="175"/>
      <c r="G36" s="175"/>
      <c r="H36" s="175"/>
    </row>
    <row r="37" spans="1:8" ht="15" customHeight="1" x14ac:dyDescent="0.25">
      <c r="A37" s="175"/>
      <c r="B37" s="175"/>
      <c r="C37" s="175"/>
      <c r="D37" s="175"/>
      <c r="E37" s="175"/>
      <c r="F37" s="175"/>
      <c r="G37" s="175"/>
      <c r="H37" s="175"/>
    </row>
    <row r="38" spans="1:8" ht="15" customHeight="1" x14ac:dyDescent="0.25">
      <c r="A38" s="175"/>
      <c r="B38" s="175"/>
      <c r="C38" s="175"/>
      <c r="D38" s="175"/>
      <c r="E38" s="175"/>
      <c r="F38" s="175"/>
      <c r="G38" s="175"/>
      <c r="H38" s="175"/>
    </row>
    <row r="39" spans="1:8" ht="15" customHeight="1" x14ac:dyDescent="0.25">
      <c r="A39" s="175"/>
      <c r="B39" s="175"/>
      <c r="C39" s="175"/>
      <c r="D39" s="175"/>
      <c r="E39" s="175"/>
      <c r="F39" s="175"/>
      <c r="G39" s="175"/>
      <c r="H39" s="175"/>
    </row>
    <row r="40" spans="1:8" ht="15" customHeight="1" x14ac:dyDescent="0.25">
      <c r="A40" s="175"/>
      <c r="B40" s="175"/>
      <c r="C40" s="175"/>
      <c r="D40" s="175"/>
      <c r="E40" s="175"/>
      <c r="F40" s="175"/>
      <c r="G40" s="175"/>
      <c r="H40" s="175"/>
    </row>
    <row r="41" spans="1:8" ht="14.25" customHeight="1" x14ac:dyDescent="0.25">
      <c r="A41" s="175"/>
      <c r="B41" s="175"/>
      <c r="C41" s="175"/>
      <c r="D41" s="175"/>
      <c r="E41" s="175"/>
      <c r="F41" s="175"/>
      <c r="G41" s="175"/>
      <c r="H41" s="175"/>
    </row>
  </sheetData>
  <mergeCells count="12">
    <mergeCell ref="A31:H41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4:A26"/>
    <mergeCell ref="A29:H30"/>
  </mergeCells>
  <hyperlinks>
    <hyperlink ref="B14" location="sub_991" display="sub_991" xr:uid="{00000000-0004-0000-0800-000000000000}"/>
    <hyperlink ref="B17" location="sub_992" display="sub_992" xr:uid="{00000000-0004-0000-0800-000001000000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26</vt:i4>
      </vt:variant>
    </vt:vector>
  </HeadingPairs>
  <TitlesOfParts>
    <vt:vector size="37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Прил 2</vt:lpstr>
      <vt:lpstr>Прил 3</vt:lpstr>
      <vt:lpstr>Прил 4</vt:lpstr>
      <vt:lpstr>Прил 5</vt:lpstr>
      <vt:lpstr>С1</vt:lpstr>
      <vt:lpstr>Расчет факт.расходов по С1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4'!sub_8001</vt:lpstr>
      <vt:lpstr>'Прил 4'!sub_8003</vt:lpstr>
      <vt:lpstr>'Прил 4'!sub_8004</vt:lpstr>
      <vt:lpstr>'Прил 4'!sub_8005</vt:lpstr>
      <vt:lpstr>'Прил 4'!sub_8006</vt:lpstr>
      <vt:lpstr>'Прил 4'!sub_881</vt:lpstr>
      <vt:lpstr>'Прил 4'!sub_882</vt:lpstr>
      <vt:lpstr>'Прил 5'!sub_9001</vt:lpstr>
      <vt:lpstr>'Прил 5'!sub_9002</vt:lpstr>
      <vt:lpstr>'Прил 5'!sub_9003</vt:lpstr>
      <vt:lpstr>'Прил 5'!sub_9004</vt:lpstr>
      <vt:lpstr>'Прил 5'!sub_9005</vt:lpstr>
      <vt:lpstr>'Прил 5'!sub_9006</vt:lpstr>
      <vt:lpstr>'Прил 5'!sub_991</vt:lpstr>
      <vt:lpstr>'Прил 5'!sub_992</vt:lpstr>
      <vt:lpstr>'Прил 3'!Область_печати</vt:lpstr>
      <vt:lpstr>'Прил 4'!Область_печати</vt:lpstr>
      <vt:lpstr>'Прил 5'!Область_печати</vt:lpstr>
      <vt:lpstr>'прогнозные сведения'!Область_печати</vt:lpstr>
      <vt:lpstr>'Расчет факт.расходов по С1'!Область_печати</vt:lpstr>
      <vt:lpstr>С1!Область_печати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2022-10-20T12:24:48Z</dcterms:modified>
</cp:coreProperties>
</file>