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9" i="1" l="1"/>
  <c r="H199" i="1"/>
  <c r="F199" i="1"/>
  <c r="H78" i="1"/>
  <c r="H77" i="1"/>
  <c r="H76" i="1"/>
  <c r="H75" i="1"/>
  <c r="H74" i="1"/>
  <c r="H72" i="1"/>
  <c r="H73" i="1"/>
  <c r="H71" i="1"/>
  <c r="H70" i="1"/>
  <c r="H69" i="1"/>
  <c r="H68" i="1"/>
  <c r="H67" i="1"/>
  <c r="H66" i="1"/>
  <c r="H65" i="1"/>
  <c r="H64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2" i="1"/>
  <c r="H103" i="1"/>
  <c r="H104" i="1"/>
  <c r="H105" i="1"/>
  <c r="H106" i="1"/>
  <c r="H107" i="1"/>
  <c r="H108" i="1"/>
  <c r="H109" i="1"/>
  <c r="H110" i="1"/>
  <c r="H8" i="1" l="1"/>
  <c r="H9" i="1"/>
  <c r="H10" i="1"/>
  <c r="H11" i="1"/>
  <c r="H12" i="1"/>
  <c r="H13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3" i="1"/>
  <c r="H44" i="1"/>
  <c r="H50" i="1"/>
  <c r="H55" i="1"/>
  <c r="H56" i="1"/>
  <c r="H63" i="1"/>
  <c r="H79" i="1"/>
  <c r="H80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7" i="1"/>
  <c r="G16" i="1" l="1"/>
  <c r="H16" i="1" s="1"/>
  <c r="G15" i="1"/>
  <c r="H15" i="1" s="1"/>
  <c r="G14" i="1"/>
  <c r="H14" i="1" s="1"/>
  <c r="G62" i="1" l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40" i="1" l="1"/>
  <c r="H40" i="1" s="1"/>
  <c r="G39" i="1"/>
  <c r="H39" i="1" s="1"/>
  <c r="G52" i="1"/>
  <c r="H52" i="1" s="1"/>
  <c r="G51" i="1"/>
  <c r="H51" i="1" s="1"/>
  <c r="G49" i="1"/>
  <c r="H49" i="1" s="1"/>
  <c r="G46" i="1"/>
  <c r="H46" i="1" s="1"/>
  <c r="G45" i="1"/>
  <c r="H45" i="1" s="1"/>
  <c r="G54" i="1"/>
  <c r="H54" i="1" s="1"/>
  <c r="G53" i="1"/>
  <c r="H53" i="1" s="1"/>
  <c r="G48" i="1"/>
  <c r="H48" i="1" s="1"/>
  <c r="G47" i="1"/>
  <c r="H47" i="1" s="1"/>
</calcChain>
</file>

<file path=xl/sharedStrings.xml><?xml version="1.0" encoding="utf-8"?>
<sst xmlns="http://schemas.openxmlformats.org/spreadsheetml/2006/main" count="478" uniqueCount="158">
  <si>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</si>
  <si>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</si>
  <si>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</si>
  <si>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</si>
  <si>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</si>
  <si>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</si>
  <si>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</si>
  <si>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</si>
  <si>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</si>
  <si>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</si>
  <si>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</si>
  <si>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</si>
  <si>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</si>
  <si>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</si>
  <si>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</si>
  <si>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</si>
  <si>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</si>
  <si>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</si>
  <si>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</si>
  <si>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</si>
  <si>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</si>
  <si>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</si>
  <si>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</si>
  <si>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</si>
  <si>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</si>
  <si>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</si>
  <si>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</si>
  <si>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</si>
  <si>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</si>
  <si>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</si>
  <si>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</si>
  <si>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</si>
  <si>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</si>
  <si>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</si>
  <si>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</si>
  <si>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</si>
  <si>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</si>
  <si>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</si>
  <si>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ТП Промплощадка</t>
  </si>
  <si>
    <t>ПС Чернозерка</t>
  </si>
  <si>
    <t>КТП ПС-2</t>
  </si>
  <si>
    <t>г. Куса</t>
  </si>
  <si>
    <t>ТП-1</t>
  </si>
  <si>
    <t>ТП-2</t>
  </si>
  <si>
    <t>ТП-5</t>
  </si>
  <si>
    <t>г.Аша</t>
  </si>
  <si>
    <t>ПС-Аша тяговая</t>
  </si>
  <si>
    <t>110/35/10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</si>
  <si>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</si>
  <si>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</si>
  <si>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</si>
  <si>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</si>
  <si>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</si>
  <si>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</si>
  <si>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</si>
  <si>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</si>
  <si>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</si>
  <si>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</si>
  <si>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ПС ЦПК</t>
  </si>
  <si>
    <t>г. Челябинск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</si>
  <si>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</si>
  <si>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</si>
  <si>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</si>
  <si>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</si>
  <si>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</si>
  <si>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</si>
  <si>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</si>
  <si>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</si>
  <si>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</si>
  <si>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</si>
  <si>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</si>
  <si>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</si>
  <si>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ПС-МИЗ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</si>
  <si>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</si>
  <si>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</si>
  <si>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</si>
  <si>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</si>
  <si>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</si>
  <si>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</si>
  <si>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</si>
  <si>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</si>
  <si>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</si>
  <si>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</si>
  <si>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</si>
  <si>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</si>
  <si>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</si>
  <si>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</si>
  <si>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</si>
  <si>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</si>
  <si>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</si>
  <si>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</si>
  <si>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</si>
  <si>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</si>
  <si>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</si>
  <si>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</si>
  <si>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</si>
  <si>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</si>
  <si>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</si>
  <si>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КТПН-1000</t>
  </si>
  <si>
    <t>100/10/0,4</t>
  </si>
  <si>
    <t>ГПП ТРУ</t>
  </si>
  <si>
    <t>2БКТП</t>
  </si>
  <si>
    <t>КТПН-Выбор</t>
  </si>
  <si>
    <t>35/0,4</t>
  </si>
  <si>
    <t>4-АР</t>
  </si>
  <si>
    <t>ПС ТЖК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</si>
  <si>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</si>
  <si>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</si>
  <si>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</si>
  <si>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</si>
  <si>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</si>
  <si>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</si>
  <si>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</si>
  <si>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</si>
  <si>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</si>
  <si>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</si>
  <si>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</si>
  <si>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</si>
  <si>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</si>
  <si>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</si>
  <si>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</si>
  <si>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</si>
  <si>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</si>
  <si>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</si>
  <si>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</si>
  <si>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</si>
  <si>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</si>
  <si>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</si>
  <si>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</si>
  <si>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</si>
  <si>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</si>
  <si>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</si>
  <si>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</si>
  <si>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</si>
  <si>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</si>
  <si>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</si>
  <si>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</si>
  <si>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</si>
  <si>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</si>
  <si>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</si>
  <si>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</si>
  <si>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</si>
  <si>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</si>
  <si>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</si>
  <si>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</si>
  <si>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</si>
  <si>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</si>
  <si>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</si>
  <si>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</si>
  <si>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</si>
  <si>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</si>
  <si>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</si>
  <si>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</si>
  <si>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</si>
  <si>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</si>
  <si>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</si>
  <si>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</si>
  <si>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ИТОГО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</si>
</sst>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" fontId="4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8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200" sqref="B200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29"/>
      <c r="C1" s="29"/>
      <c r="D1" s="29"/>
      <c r="E1" s="29"/>
      <c r="F1" s="29"/>
      <c r="G1" s="29"/>
      <c r="H1" s="29"/>
    </row>
    <row r="2" spans="1:8" x14ac:dyDescent="0.25">
      <c r="B2" s="29"/>
      <c r="C2" s="29"/>
      <c r="D2" s="29"/>
      <c r="E2" s="29"/>
      <c r="F2" s="29"/>
      <c r="G2" s="29"/>
      <c r="H2" s="29"/>
    </row>
    <row r="3" spans="1:8" x14ac:dyDescent="0.25">
      <c r="B3" s="30"/>
      <c r="C3" s="30"/>
      <c r="D3" s="30"/>
      <c r="E3" s="30"/>
      <c r="F3" s="30"/>
      <c r="G3" s="30"/>
      <c r="H3" s="30"/>
    </row>
    <row r="4" spans="1:8" ht="15.75" x14ac:dyDescent="0.25">
      <c r="A4" s="34" t="s">
        <v>0</v>
      </c>
      <c r="B4" s="34" t="s">
        <v>1</v>
      </c>
      <c r="C4" s="34" t="s">
        <v>2</v>
      </c>
      <c r="D4" s="34"/>
      <c r="E4" s="34"/>
      <c r="F4" s="34"/>
      <c r="G4" s="34"/>
      <c r="H4" s="31" t="s">
        <v>19</v>
      </c>
    </row>
    <row r="5" spans="1:8" ht="195.75" customHeight="1" x14ac:dyDescent="0.25">
      <c r="A5" s="34"/>
      <c r="B5" s="34"/>
      <c r="C5" s="34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1"/>
    </row>
    <row r="6" spans="1:8" ht="13.5" customHeight="1" x14ac:dyDescent="0.25">
      <c r="A6" s="34"/>
      <c r="B6" s="34"/>
      <c r="C6" s="34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36" t="s">
        <v>11</v>
      </c>
      <c r="B7" s="32" t="s">
        <v>12</v>
      </c>
      <c r="C7" s="5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37"/>
      <c r="B8" s="35"/>
      <c r="C8" s="5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84" si="0">G8/1000</f>
        <v>0.17299999999999999</v>
      </c>
    </row>
    <row r="9" spans="1:8" ht="15.75" x14ac:dyDescent="0.25">
      <c r="A9" s="37"/>
      <c r="B9" s="35"/>
      <c r="C9" s="5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15.75" x14ac:dyDescent="0.25">
      <c r="A10" s="37"/>
      <c r="B10" s="33"/>
      <c r="C10" s="5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hidden="1" outlineLevel="1" x14ac:dyDescent="0.25">
      <c r="A11" s="37"/>
      <c r="B11" s="32" t="s">
        <v>21</v>
      </c>
      <c r="C11" s="32" t="s">
        <v>22</v>
      </c>
      <c r="D11" s="32" t="s">
        <v>23</v>
      </c>
      <c r="E11" s="5" t="s">
        <v>18</v>
      </c>
      <c r="F11" s="7">
        <v>16000</v>
      </c>
      <c r="G11" s="6">
        <v>13900</v>
      </c>
      <c r="H11" s="7">
        <f t="shared" si="0"/>
        <v>13.9</v>
      </c>
    </row>
    <row r="12" spans="1:8" ht="15.75" hidden="1" outlineLevel="1" x14ac:dyDescent="0.25">
      <c r="A12" s="37"/>
      <c r="B12" s="33"/>
      <c r="C12" s="33"/>
      <c r="D12" s="33"/>
      <c r="E12" s="5" t="s">
        <v>24</v>
      </c>
      <c r="F12" s="7">
        <v>16000</v>
      </c>
      <c r="G12" s="6">
        <v>13900</v>
      </c>
      <c r="H12" s="7">
        <f t="shared" si="0"/>
        <v>13.9</v>
      </c>
    </row>
    <row r="13" spans="1:8" ht="31.5" hidden="1" customHeight="1" outlineLevel="1" collapsed="1" x14ac:dyDescent="0.25">
      <c r="A13" s="38"/>
      <c r="B13" s="15" t="s">
        <v>45</v>
      </c>
      <c r="C13" s="15" t="s">
        <v>46</v>
      </c>
      <c r="D13" s="15" t="s">
        <v>47</v>
      </c>
      <c r="E13" s="5" t="s">
        <v>18</v>
      </c>
      <c r="F13" s="7">
        <v>20000</v>
      </c>
      <c r="G13" s="6">
        <v>18000</v>
      </c>
      <c r="H13" s="7">
        <f t="shared" si="0"/>
        <v>18</v>
      </c>
    </row>
    <row r="14" spans="1:8" ht="15.75" hidden="1" outlineLevel="1" collapsed="1" x14ac:dyDescent="0.25">
      <c r="A14" s="36" t="s">
        <v>25</v>
      </c>
      <c r="B14" s="32" t="s">
        <v>26</v>
      </c>
      <c r="C14" s="32" t="s">
        <v>27</v>
      </c>
      <c r="D14" s="32" t="s">
        <v>23</v>
      </c>
      <c r="E14" s="5" t="s">
        <v>18</v>
      </c>
      <c r="F14" s="7">
        <v>1800</v>
      </c>
      <c r="G14" s="6">
        <f>42700/720/0.95</f>
        <v>62.426900584795327</v>
      </c>
      <c r="H14" s="7">
        <f t="shared" si="0"/>
        <v>6.2426900584795324E-2</v>
      </c>
    </row>
    <row r="15" spans="1:8" ht="15.75" hidden="1" outlineLevel="1" x14ac:dyDescent="0.25">
      <c r="A15" s="37"/>
      <c r="B15" s="33"/>
      <c r="C15" s="33"/>
      <c r="D15" s="33"/>
      <c r="E15" s="5" t="s">
        <v>24</v>
      </c>
      <c r="F15" s="7">
        <v>1800</v>
      </c>
      <c r="G15" s="6">
        <f>42700/720/0.95</f>
        <v>62.426900584795327</v>
      </c>
      <c r="H15" s="7">
        <f t="shared" si="0"/>
        <v>6.2426900584795324E-2</v>
      </c>
    </row>
    <row r="16" spans="1:8" ht="31.5" hidden="1" customHeight="1" outlineLevel="1" collapsed="1" x14ac:dyDescent="0.25">
      <c r="A16" s="37"/>
      <c r="B16" s="39" t="s">
        <v>28</v>
      </c>
      <c r="C16" s="39" t="s">
        <v>29</v>
      </c>
      <c r="D16" s="5" t="s">
        <v>30</v>
      </c>
      <c r="E16" s="5" t="s">
        <v>18</v>
      </c>
      <c r="F16" s="7">
        <v>1800</v>
      </c>
      <c r="G16" s="6">
        <f>847224/720/0.95</f>
        <v>1238.6315789473686</v>
      </c>
      <c r="H16" s="7">
        <f t="shared" si="0"/>
        <v>1.2386315789473685</v>
      </c>
    </row>
    <row r="17" spans="1:8" ht="15.75" collapsed="1" x14ac:dyDescent="0.25">
      <c r="A17" s="37"/>
      <c r="B17" s="39"/>
      <c r="C17" s="39"/>
      <c r="D17" s="5" t="s">
        <v>31</v>
      </c>
      <c r="E17" s="5" t="s">
        <v>18</v>
      </c>
      <c r="F17" s="7">
        <v>630</v>
      </c>
      <c r="G17" s="6">
        <v>480</v>
      </c>
      <c r="H17" s="7">
        <f t="shared" si="0"/>
        <v>0.48</v>
      </c>
    </row>
    <row r="18" spans="1:8" ht="15.75" x14ac:dyDescent="0.25">
      <c r="A18" s="37"/>
      <c r="B18" s="39"/>
      <c r="C18" s="39"/>
      <c r="D18" s="5" t="s">
        <v>31</v>
      </c>
      <c r="E18" s="5" t="s">
        <v>24</v>
      </c>
      <c r="F18" s="7">
        <v>560</v>
      </c>
      <c r="G18" s="6">
        <v>450</v>
      </c>
      <c r="H18" s="7">
        <f t="shared" si="0"/>
        <v>0.45</v>
      </c>
    </row>
    <row r="19" spans="1:8" ht="15.75" x14ac:dyDescent="0.25">
      <c r="A19" s="37"/>
      <c r="B19" s="39"/>
      <c r="C19" s="39"/>
      <c r="D19" s="5" t="s">
        <v>31</v>
      </c>
      <c r="E19" s="5" t="s">
        <v>32</v>
      </c>
      <c r="F19" s="7">
        <v>400</v>
      </c>
      <c r="G19" s="6">
        <v>250</v>
      </c>
      <c r="H19" s="7">
        <f t="shared" si="0"/>
        <v>0.25</v>
      </c>
    </row>
    <row r="20" spans="1:8" ht="15.75" hidden="1" outlineLevel="1" x14ac:dyDescent="0.25">
      <c r="A20" s="37"/>
      <c r="B20" s="39"/>
      <c r="C20" s="39" t="s">
        <v>104</v>
      </c>
      <c r="D20" s="32" t="s">
        <v>23</v>
      </c>
      <c r="E20" s="5" t="s">
        <v>18</v>
      </c>
      <c r="F20" s="7">
        <v>1800</v>
      </c>
      <c r="G20" s="6"/>
      <c r="H20" s="7">
        <f t="shared" si="0"/>
        <v>0</v>
      </c>
    </row>
    <row r="21" spans="1:8" ht="15.75" hidden="1" outlineLevel="1" x14ac:dyDescent="0.25">
      <c r="A21" s="37"/>
      <c r="B21" s="39"/>
      <c r="C21" s="39"/>
      <c r="D21" s="33"/>
      <c r="E21" s="5" t="s">
        <v>24</v>
      </c>
      <c r="F21" s="7">
        <v>1800</v>
      </c>
      <c r="G21" s="6"/>
      <c r="H21" s="7">
        <f t="shared" si="0"/>
        <v>0</v>
      </c>
    </row>
    <row r="22" spans="1:8" ht="15.75" collapsed="1" x14ac:dyDescent="0.25">
      <c r="A22" s="37"/>
      <c r="B22" s="39" t="s">
        <v>41</v>
      </c>
      <c r="C22" s="39" t="s">
        <v>42</v>
      </c>
      <c r="D22" s="32" t="s">
        <v>31</v>
      </c>
      <c r="E22" s="5" t="s">
        <v>18</v>
      </c>
      <c r="F22" s="7">
        <v>1000</v>
      </c>
      <c r="G22" s="6">
        <v>860</v>
      </c>
      <c r="H22" s="7">
        <f t="shared" si="0"/>
        <v>0.86</v>
      </c>
    </row>
    <row r="23" spans="1:8" ht="15.75" x14ac:dyDescent="0.25">
      <c r="A23" s="37"/>
      <c r="B23" s="39"/>
      <c r="C23" s="39"/>
      <c r="D23" s="33"/>
      <c r="E23" s="5" t="s">
        <v>24</v>
      </c>
      <c r="F23" s="7">
        <v>1000</v>
      </c>
      <c r="G23" s="6">
        <v>860</v>
      </c>
      <c r="H23" s="7">
        <f t="shared" si="0"/>
        <v>0.86</v>
      </c>
    </row>
    <row r="24" spans="1:8" ht="15.75" x14ac:dyDescent="0.25">
      <c r="A24" s="37"/>
      <c r="B24" s="39"/>
      <c r="C24" s="16" t="s">
        <v>43</v>
      </c>
      <c r="D24" s="5" t="s">
        <v>31</v>
      </c>
      <c r="E24" s="5" t="s">
        <v>18</v>
      </c>
      <c r="F24" s="7">
        <v>560</v>
      </c>
      <c r="G24" s="6">
        <v>511</v>
      </c>
      <c r="H24" s="7">
        <f t="shared" si="0"/>
        <v>0.51100000000000001</v>
      </c>
    </row>
    <row r="25" spans="1:8" ht="15.75" x14ac:dyDescent="0.25">
      <c r="A25" s="37"/>
      <c r="B25" s="39"/>
      <c r="C25" s="39" t="s">
        <v>44</v>
      </c>
      <c r="D25" s="32" t="s">
        <v>31</v>
      </c>
      <c r="E25" s="5" t="s">
        <v>18</v>
      </c>
      <c r="F25" s="7">
        <v>400</v>
      </c>
      <c r="G25" s="6">
        <v>343</v>
      </c>
      <c r="H25" s="7">
        <f t="shared" si="0"/>
        <v>0.34300000000000003</v>
      </c>
    </row>
    <row r="26" spans="1:8" ht="15.75" x14ac:dyDescent="0.25">
      <c r="A26" s="37"/>
      <c r="B26" s="39"/>
      <c r="C26" s="39"/>
      <c r="D26" s="33"/>
      <c r="E26" s="5" t="s">
        <v>24</v>
      </c>
      <c r="F26" s="7">
        <v>400</v>
      </c>
      <c r="G26" s="6">
        <v>343</v>
      </c>
      <c r="H26" s="7">
        <f t="shared" si="0"/>
        <v>0.34300000000000003</v>
      </c>
    </row>
    <row r="27" spans="1:8" ht="15.75" x14ac:dyDescent="0.25">
      <c r="A27" s="38"/>
      <c r="B27" s="39"/>
      <c r="C27" s="16" t="s">
        <v>68</v>
      </c>
      <c r="D27" s="5" t="s">
        <v>31</v>
      </c>
      <c r="E27" s="5" t="s">
        <v>18</v>
      </c>
      <c r="F27" s="7">
        <v>1000</v>
      </c>
      <c r="G27" s="6">
        <v>860</v>
      </c>
      <c r="H27" s="7">
        <f t="shared" si="0"/>
        <v>0.86</v>
      </c>
    </row>
    <row r="28" spans="1:8" ht="31.5" hidden="1" customHeight="1" outlineLevel="1" x14ac:dyDescent="0.25">
      <c r="A28" s="36" t="s">
        <v>33</v>
      </c>
      <c r="B28" s="32" t="s">
        <v>34</v>
      </c>
      <c r="C28" s="32" t="s">
        <v>35</v>
      </c>
      <c r="D28" s="32" t="s">
        <v>23</v>
      </c>
      <c r="E28" s="5" t="s">
        <v>18</v>
      </c>
      <c r="F28" s="7">
        <v>2500</v>
      </c>
      <c r="G28" s="6">
        <v>2200</v>
      </c>
      <c r="H28" s="7">
        <f t="shared" si="0"/>
        <v>2.2000000000000002</v>
      </c>
    </row>
    <row r="29" spans="1:8" ht="15.75" hidden="1" outlineLevel="1" x14ac:dyDescent="0.25">
      <c r="A29" s="37"/>
      <c r="B29" s="35"/>
      <c r="C29" s="33"/>
      <c r="D29" s="33"/>
      <c r="E29" s="5" t="s">
        <v>24</v>
      </c>
      <c r="F29" s="7">
        <v>2500</v>
      </c>
      <c r="G29" s="6">
        <v>2200</v>
      </c>
      <c r="H29" s="7">
        <f t="shared" si="0"/>
        <v>2.2000000000000002</v>
      </c>
    </row>
    <row r="30" spans="1:8" ht="15.75" collapsed="1" x14ac:dyDescent="0.25">
      <c r="A30" s="37"/>
      <c r="B30" s="35"/>
      <c r="C30" s="32" t="s">
        <v>40</v>
      </c>
      <c r="D30" s="32" t="s">
        <v>31</v>
      </c>
      <c r="E30" s="5" t="s">
        <v>18</v>
      </c>
      <c r="F30" s="7">
        <v>630</v>
      </c>
      <c r="G30" s="6">
        <v>441</v>
      </c>
      <c r="H30" s="7">
        <f t="shared" si="0"/>
        <v>0.441</v>
      </c>
    </row>
    <row r="31" spans="1:8" ht="15.75" x14ac:dyDescent="0.25">
      <c r="A31" s="37"/>
      <c r="B31" s="33"/>
      <c r="C31" s="33"/>
      <c r="D31" s="33"/>
      <c r="E31" s="5" t="s">
        <v>24</v>
      </c>
      <c r="F31" s="7">
        <v>630</v>
      </c>
      <c r="G31" s="6">
        <v>441</v>
      </c>
      <c r="H31" s="7">
        <f t="shared" si="0"/>
        <v>0.441</v>
      </c>
    </row>
    <row r="32" spans="1:8" ht="15.75" hidden="1" outlineLevel="1" x14ac:dyDescent="0.25">
      <c r="A32" s="37"/>
      <c r="B32" s="39" t="s">
        <v>36</v>
      </c>
      <c r="C32" s="32" t="s">
        <v>37</v>
      </c>
      <c r="D32" s="32" t="s">
        <v>23</v>
      </c>
      <c r="E32" s="5" t="s">
        <v>18</v>
      </c>
      <c r="F32" s="7">
        <v>1800</v>
      </c>
      <c r="G32" s="6">
        <v>1584</v>
      </c>
      <c r="H32" s="7">
        <f t="shared" si="0"/>
        <v>1.5840000000000001</v>
      </c>
    </row>
    <row r="33" spans="1:8" ht="15.75" hidden="1" outlineLevel="1" x14ac:dyDescent="0.25">
      <c r="A33" s="37"/>
      <c r="B33" s="39"/>
      <c r="C33" s="35"/>
      <c r="D33" s="35"/>
      <c r="E33" s="5" t="s">
        <v>24</v>
      </c>
      <c r="F33" s="7">
        <v>3150</v>
      </c>
      <c r="G33" s="6">
        <v>2772</v>
      </c>
      <c r="H33" s="7">
        <f t="shared" si="0"/>
        <v>2.7719999999999998</v>
      </c>
    </row>
    <row r="34" spans="1:8" ht="15.75" hidden="1" outlineLevel="1" x14ac:dyDescent="0.25">
      <c r="A34" s="37"/>
      <c r="B34" s="39"/>
      <c r="C34" s="33"/>
      <c r="D34" s="33"/>
      <c r="E34" s="5" t="s">
        <v>32</v>
      </c>
      <c r="F34" s="7">
        <v>3150</v>
      </c>
      <c r="G34" s="6">
        <v>2772</v>
      </c>
      <c r="H34" s="7">
        <f t="shared" si="0"/>
        <v>2.7719999999999998</v>
      </c>
    </row>
    <row r="35" spans="1:8" ht="31.5" customHeight="1" collapsed="1" x14ac:dyDescent="0.25">
      <c r="A35" s="37"/>
      <c r="B35" s="39"/>
      <c r="C35" s="32" t="s">
        <v>38</v>
      </c>
      <c r="D35" s="32" t="s">
        <v>31</v>
      </c>
      <c r="E35" s="5" t="s">
        <v>18</v>
      </c>
      <c r="F35" s="7">
        <v>560</v>
      </c>
      <c r="G35" s="6">
        <v>493</v>
      </c>
      <c r="H35" s="7">
        <f t="shared" si="0"/>
        <v>0.49299999999999999</v>
      </c>
    </row>
    <row r="36" spans="1:8" ht="15.75" x14ac:dyDescent="0.25">
      <c r="A36" s="37"/>
      <c r="B36" s="39"/>
      <c r="C36" s="33"/>
      <c r="D36" s="33"/>
      <c r="E36" s="5" t="s">
        <v>24</v>
      </c>
      <c r="F36" s="7">
        <v>630</v>
      </c>
      <c r="G36" s="6">
        <v>554</v>
      </c>
      <c r="H36" s="7">
        <f t="shared" si="0"/>
        <v>0.55400000000000005</v>
      </c>
    </row>
    <row r="37" spans="1:8" ht="15.75" hidden="1" outlineLevel="1" x14ac:dyDescent="0.25">
      <c r="A37" s="37"/>
      <c r="B37" s="39"/>
      <c r="C37" s="5" t="s">
        <v>39</v>
      </c>
      <c r="D37" s="5" t="s">
        <v>23</v>
      </c>
      <c r="E37" s="5" t="s">
        <v>18</v>
      </c>
      <c r="F37" s="7">
        <v>1800</v>
      </c>
      <c r="G37" s="6">
        <v>1584</v>
      </c>
      <c r="H37" s="7">
        <f t="shared" si="0"/>
        <v>1.5840000000000001</v>
      </c>
    </row>
    <row r="38" spans="1:8" ht="31.5" hidden="1" outlineLevel="1" x14ac:dyDescent="0.25">
      <c r="A38" s="37"/>
      <c r="B38" s="16" t="s">
        <v>60</v>
      </c>
      <c r="C38" s="5" t="s">
        <v>61</v>
      </c>
      <c r="D38" s="5" t="s">
        <v>23</v>
      </c>
      <c r="E38" s="5" t="s">
        <v>18</v>
      </c>
      <c r="F38" s="7">
        <v>3150</v>
      </c>
      <c r="G38" s="6"/>
      <c r="H38" s="7">
        <f t="shared" si="0"/>
        <v>0</v>
      </c>
    </row>
    <row r="39" spans="1:8" ht="31.5" hidden="1" customHeight="1" outlineLevel="1" collapsed="1" x14ac:dyDescent="0.25">
      <c r="A39" s="37"/>
      <c r="B39" s="39" t="s">
        <v>62</v>
      </c>
      <c r="C39" s="32" t="s">
        <v>63</v>
      </c>
      <c r="D39" s="32" t="s">
        <v>64</v>
      </c>
      <c r="E39" s="5" t="s">
        <v>18</v>
      </c>
      <c r="F39" s="7">
        <v>25000</v>
      </c>
      <c r="G39" s="6">
        <f>2527504/720/0.95</f>
        <v>3695.1812865497081</v>
      </c>
      <c r="H39" s="7">
        <f t="shared" si="0"/>
        <v>3.6951812865497082</v>
      </c>
    </row>
    <row r="40" spans="1:8" ht="15.75" hidden="1" outlineLevel="1" x14ac:dyDescent="0.25">
      <c r="A40" s="37"/>
      <c r="B40" s="39"/>
      <c r="C40" s="35"/>
      <c r="D40" s="33"/>
      <c r="E40" s="5" t="s">
        <v>24</v>
      </c>
      <c r="F40" s="7">
        <v>16000</v>
      </c>
      <c r="G40" s="6">
        <f>19606/720/0.95</f>
        <v>28.663742690058481</v>
      </c>
      <c r="H40" s="7">
        <f t="shared" si="0"/>
        <v>2.8663742690058482E-2</v>
      </c>
    </row>
    <row r="41" spans="1:8" ht="15.75" collapsed="1" x14ac:dyDescent="0.25">
      <c r="A41" s="37"/>
      <c r="B41" s="39"/>
      <c r="C41" s="33"/>
      <c r="D41" s="5" t="s">
        <v>17</v>
      </c>
      <c r="E41" s="5" t="s">
        <v>18</v>
      </c>
      <c r="F41" s="7">
        <v>400</v>
      </c>
      <c r="G41" s="6">
        <v>380</v>
      </c>
      <c r="H41" s="7">
        <f t="shared" si="0"/>
        <v>0.38</v>
      </c>
    </row>
    <row r="42" spans="1:8" ht="15.75" hidden="1" outlineLevel="1" x14ac:dyDescent="0.25">
      <c r="A42" s="38"/>
      <c r="B42" s="39"/>
      <c r="C42" s="15" t="s">
        <v>102</v>
      </c>
      <c r="D42" s="5" t="s">
        <v>103</v>
      </c>
      <c r="E42" s="5" t="s">
        <v>18</v>
      </c>
      <c r="F42" s="7">
        <v>630</v>
      </c>
      <c r="G42" s="6"/>
      <c r="H42" s="7">
        <f t="shared" si="0"/>
        <v>0</v>
      </c>
    </row>
    <row r="43" spans="1:8" ht="15.75" hidden="1" outlineLevel="1" collapsed="1" x14ac:dyDescent="0.25">
      <c r="A43" s="36" t="s">
        <v>48</v>
      </c>
      <c r="B43" s="39" t="s">
        <v>49</v>
      </c>
      <c r="C43" s="32" t="s">
        <v>105</v>
      </c>
      <c r="D43" s="32" t="s">
        <v>23</v>
      </c>
      <c r="E43" s="5" t="s">
        <v>18</v>
      </c>
      <c r="F43" s="7">
        <v>6300</v>
      </c>
      <c r="G43" s="6">
        <v>6230</v>
      </c>
      <c r="H43" s="7">
        <f t="shared" si="0"/>
        <v>6.23</v>
      </c>
    </row>
    <row r="44" spans="1:8" ht="15.75" hidden="1" outlineLevel="1" x14ac:dyDescent="0.25">
      <c r="A44" s="38"/>
      <c r="B44" s="39"/>
      <c r="C44" s="33"/>
      <c r="D44" s="33"/>
      <c r="E44" s="5" t="s">
        <v>24</v>
      </c>
      <c r="F44" s="7">
        <v>6300</v>
      </c>
      <c r="G44" s="6">
        <v>6230</v>
      </c>
      <c r="H44" s="7">
        <f t="shared" si="0"/>
        <v>6.23</v>
      </c>
    </row>
    <row r="45" spans="1:8" ht="15.75" hidden="1" outlineLevel="1" x14ac:dyDescent="0.25">
      <c r="A45" s="36" t="s">
        <v>50</v>
      </c>
      <c r="B45" s="39" t="s">
        <v>51</v>
      </c>
      <c r="C45" s="32" t="s">
        <v>52</v>
      </c>
      <c r="D45" s="32" t="s">
        <v>53</v>
      </c>
      <c r="E45" s="5" t="s">
        <v>18</v>
      </c>
      <c r="F45" s="7">
        <v>16000</v>
      </c>
      <c r="G45" s="6">
        <f>161520/720/0.95</f>
        <v>236.14035087719301</v>
      </c>
      <c r="H45" s="7">
        <f t="shared" si="0"/>
        <v>0.23614035087719301</v>
      </c>
    </row>
    <row r="46" spans="1:8" ht="15.75" hidden="1" outlineLevel="1" x14ac:dyDescent="0.25">
      <c r="A46" s="37"/>
      <c r="B46" s="39"/>
      <c r="C46" s="33"/>
      <c r="D46" s="33"/>
      <c r="E46" s="5" t="s">
        <v>24</v>
      </c>
      <c r="F46" s="7">
        <v>16000</v>
      </c>
      <c r="G46" s="6">
        <f>812160/720/0.95</f>
        <v>1187.3684210526317</v>
      </c>
      <c r="H46" s="7">
        <f t="shared" si="0"/>
        <v>1.1873684210526316</v>
      </c>
    </row>
    <row r="47" spans="1:8" ht="15.75" hidden="1" outlineLevel="1" x14ac:dyDescent="0.25">
      <c r="A47" s="37"/>
      <c r="B47" s="39"/>
      <c r="C47" s="32" t="s">
        <v>54</v>
      </c>
      <c r="D47" s="32" t="s">
        <v>53</v>
      </c>
      <c r="E47" s="5" t="s">
        <v>18</v>
      </c>
      <c r="F47" s="7">
        <v>10000</v>
      </c>
      <c r="G47" s="6">
        <f>538320/720/0.95</f>
        <v>787.01754385964909</v>
      </c>
      <c r="H47" s="7">
        <f t="shared" si="0"/>
        <v>0.78701754385964906</v>
      </c>
    </row>
    <row r="48" spans="1:8" ht="15.75" hidden="1" outlineLevel="1" x14ac:dyDescent="0.25">
      <c r="A48" s="37"/>
      <c r="B48" s="39"/>
      <c r="C48" s="33"/>
      <c r="D48" s="33"/>
      <c r="E48" s="5" t="s">
        <v>24</v>
      </c>
      <c r="F48" s="7">
        <v>10000</v>
      </c>
      <c r="G48" s="6">
        <f>711720/720/0.95</f>
        <v>1040.5263157894738</v>
      </c>
      <c r="H48" s="7">
        <f t="shared" si="0"/>
        <v>1.0405263157894737</v>
      </c>
    </row>
    <row r="49" spans="1:8" ht="15" hidden="1" customHeight="1" outlineLevel="1" x14ac:dyDescent="0.25">
      <c r="A49" s="37"/>
      <c r="B49" s="39"/>
      <c r="C49" s="32" t="s">
        <v>55</v>
      </c>
      <c r="D49" s="32" t="s">
        <v>23</v>
      </c>
      <c r="E49" s="5" t="s">
        <v>18</v>
      </c>
      <c r="F49" s="7">
        <v>6300</v>
      </c>
      <c r="G49" s="6">
        <f>2499280/720/0.95</f>
        <v>3653.918128654971</v>
      </c>
      <c r="H49" s="7">
        <f t="shared" si="0"/>
        <v>3.6539181286549711</v>
      </c>
    </row>
    <row r="50" spans="1:8" ht="15.75" hidden="1" outlineLevel="1" x14ac:dyDescent="0.25">
      <c r="A50" s="37"/>
      <c r="B50" s="39"/>
      <c r="C50" s="33"/>
      <c r="D50" s="33"/>
      <c r="E50" s="5" t="s">
        <v>24</v>
      </c>
      <c r="F50" s="7">
        <v>3200</v>
      </c>
      <c r="G50" s="6">
        <v>3653.91813</v>
      </c>
      <c r="H50" s="7">
        <f t="shared" si="0"/>
        <v>3.6539181300000001</v>
      </c>
    </row>
    <row r="51" spans="1:8" ht="15.75" hidden="1" outlineLevel="1" x14ac:dyDescent="0.25">
      <c r="A51" s="37"/>
      <c r="B51" s="39"/>
      <c r="C51" s="32" t="s">
        <v>56</v>
      </c>
      <c r="D51" s="32" t="s">
        <v>23</v>
      </c>
      <c r="E51" s="5" t="s">
        <v>18</v>
      </c>
      <c r="F51" s="7">
        <v>3200</v>
      </c>
      <c r="G51" s="6">
        <f>263340/720/0.95</f>
        <v>385</v>
      </c>
      <c r="H51" s="7">
        <f t="shared" si="0"/>
        <v>0.38500000000000001</v>
      </c>
    </row>
    <row r="52" spans="1:8" ht="15.75" hidden="1" outlineLevel="1" x14ac:dyDescent="0.25">
      <c r="A52" s="37"/>
      <c r="B52" s="39"/>
      <c r="C52" s="33"/>
      <c r="D52" s="33"/>
      <c r="E52" s="5" t="s">
        <v>24</v>
      </c>
      <c r="F52" s="7">
        <v>3200</v>
      </c>
      <c r="G52" s="6">
        <f>263340/720/0.95</f>
        <v>385</v>
      </c>
      <c r="H52" s="7">
        <f t="shared" si="0"/>
        <v>0.38500000000000001</v>
      </c>
    </row>
    <row r="53" spans="1:8" ht="15.75" hidden="1" outlineLevel="1" x14ac:dyDescent="0.25">
      <c r="A53" s="37"/>
      <c r="B53" s="39"/>
      <c r="C53" s="32" t="s">
        <v>57</v>
      </c>
      <c r="D53" s="32" t="s">
        <v>53</v>
      </c>
      <c r="E53" s="5" t="s">
        <v>18</v>
      </c>
      <c r="F53" s="7">
        <v>6300</v>
      </c>
      <c r="G53" s="6">
        <f>485880/720/0.95</f>
        <v>710.35087719298258</v>
      </c>
      <c r="H53" s="7">
        <f t="shared" si="0"/>
        <v>0.71035087719298262</v>
      </c>
    </row>
    <row r="54" spans="1:8" ht="15.75" hidden="1" outlineLevel="1" x14ac:dyDescent="0.25">
      <c r="A54" s="37"/>
      <c r="B54" s="39"/>
      <c r="C54" s="33"/>
      <c r="D54" s="33"/>
      <c r="E54" s="5" t="s">
        <v>24</v>
      </c>
      <c r="F54" s="7">
        <v>6300</v>
      </c>
      <c r="G54" s="6">
        <f>343320/720/0.95</f>
        <v>501.92982456140351</v>
      </c>
      <c r="H54" s="7">
        <f t="shared" si="0"/>
        <v>0.50192982456140356</v>
      </c>
    </row>
    <row r="55" spans="1:8" s="8" customFormat="1" ht="15.75" collapsed="1" x14ac:dyDescent="0.25">
      <c r="A55" s="37"/>
      <c r="B55" s="39"/>
      <c r="C55" s="32" t="s">
        <v>58</v>
      </c>
      <c r="D55" s="32" t="s">
        <v>31</v>
      </c>
      <c r="E55" s="5" t="s">
        <v>18</v>
      </c>
      <c r="F55" s="7">
        <v>630</v>
      </c>
      <c r="G55" s="6">
        <v>520</v>
      </c>
      <c r="H55" s="7">
        <f t="shared" si="0"/>
        <v>0.52</v>
      </c>
    </row>
    <row r="56" spans="1:8" s="8" customFormat="1" ht="15.75" x14ac:dyDescent="0.25">
      <c r="A56" s="38"/>
      <c r="B56" s="39"/>
      <c r="C56" s="33"/>
      <c r="D56" s="33"/>
      <c r="E56" s="5" t="s">
        <v>24</v>
      </c>
      <c r="F56" s="7">
        <v>630</v>
      </c>
      <c r="G56" s="6">
        <v>520</v>
      </c>
      <c r="H56" s="7">
        <f t="shared" si="0"/>
        <v>0.52</v>
      </c>
    </row>
    <row r="57" spans="1:8" ht="15.75" hidden="1" customHeight="1" outlineLevel="1" x14ac:dyDescent="0.25">
      <c r="A57" s="37"/>
      <c r="B57" s="17"/>
      <c r="C57" s="32" t="s">
        <v>65</v>
      </c>
      <c r="D57" s="32" t="s">
        <v>99</v>
      </c>
      <c r="E57" s="5" t="s">
        <v>18</v>
      </c>
      <c r="F57" s="7">
        <v>1000</v>
      </c>
      <c r="G57" s="6">
        <f>309792/720/0.95</f>
        <v>452.91228070175441</v>
      </c>
      <c r="H57" s="7">
        <f t="shared" si="0"/>
        <v>0.45291228070175443</v>
      </c>
    </row>
    <row r="58" spans="1:8" ht="15.75" hidden="1" customHeight="1" outlineLevel="1" x14ac:dyDescent="0.25">
      <c r="A58" s="37"/>
      <c r="B58" s="17"/>
      <c r="C58" s="33"/>
      <c r="D58" s="33"/>
      <c r="E58" s="5" t="s">
        <v>24</v>
      </c>
      <c r="F58" s="7">
        <v>1000</v>
      </c>
      <c r="G58" s="6">
        <f t="shared" ref="G58:G62" si="1">309792/720/0.95</f>
        <v>452.91228070175441</v>
      </c>
      <c r="H58" s="7">
        <f t="shared" si="0"/>
        <v>0.45291228070175443</v>
      </c>
    </row>
    <row r="59" spans="1:8" ht="15.75" hidden="1" customHeight="1" outlineLevel="1" x14ac:dyDescent="0.25">
      <c r="A59" s="37"/>
      <c r="B59" s="17"/>
      <c r="C59" s="32" t="s">
        <v>66</v>
      </c>
      <c r="D59" s="32" t="s">
        <v>99</v>
      </c>
      <c r="E59" s="5" t="s">
        <v>18</v>
      </c>
      <c r="F59" s="7">
        <v>1000</v>
      </c>
      <c r="G59" s="6">
        <f t="shared" si="1"/>
        <v>452.91228070175441</v>
      </c>
      <c r="H59" s="7">
        <f t="shared" si="0"/>
        <v>0.45291228070175443</v>
      </c>
    </row>
    <row r="60" spans="1:8" ht="15.75" hidden="1" customHeight="1" outlineLevel="1" x14ac:dyDescent="0.25">
      <c r="A60" s="37"/>
      <c r="B60" s="17"/>
      <c r="C60" s="33"/>
      <c r="D60" s="33"/>
      <c r="E60" s="5" t="s">
        <v>24</v>
      </c>
      <c r="F60" s="7">
        <v>1000</v>
      </c>
      <c r="G60" s="6">
        <f t="shared" si="1"/>
        <v>452.91228070175441</v>
      </c>
      <c r="H60" s="7">
        <f t="shared" si="0"/>
        <v>0.45291228070175443</v>
      </c>
    </row>
    <row r="61" spans="1:8" ht="15.75" hidden="1" customHeight="1" outlineLevel="1" x14ac:dyDescent="0.25">
      <c r="A61" s="37"/>
      <c r="B61" s="17"/>
      <c r="C61" s="32" t="s">
        <v>67</v>
      </c>
      <c r="D61" s="32" t="s">
        <v>99</v>
      </c>
      <c r="E61" s="5" t="s">
        <v>18</v>
      </c>
      <c r="F61" s="7">
        <v>1000</v>
      </c>
      <c r="G61" s="6">
        <f t="shared" si="1"/>
        <v>452.91228070175441</v>
      </c>
      <c r="H61" s="7">
        <f t="shared" si="0"/>
        <v>0.45291228070175443</v>
      </c>
    </row>
    <row r="62" spans="1:8" ht="15.75" hidden="1" customHeight="1" outlineLevel="1" x14ac:dyDescent="0.25">
      <c r="A62" s="37"/>
      <c r="B62" s="17"/>
      <c r="C62" s="33"/>
      <c r="D62" s="33"/>
      <c r="E62" s="5" t="s">
        <v>24</v>
      </c>
      <c r="F62" s="7">
        <v>1000</v>
      </c>
      <c r="G62" s="6">
        <f t="shared" si="1"/>
        <v>452.91228070175441</v>
      </c>
      <c r="H62" s="7">
        <f t="shared" si="0"/>
        <v>0.45291228070175443</v>
      </c>
    </row>
    <row r="63" spans="1:8" ht="15.75" collapsed="1" x14ac:dyDescent="0.25">
      <c r="A63" s="38"/>
      <c r="B63" s="32" t="s">
        <v>59</v>
      </c>
      <c r="C63" s="16" t="s">
        <v>98</v>
      </c>
      <c r="D63" s="16" t="s">
        <v>17</v>
      </c>
      <c r="E63" s="19" t="s">
        <v>18</v>
      </c>
      <c r="F63" s="20">
        <v>1000</v>
      </c>
      <c r="G63" s="21">
        <v>475</v>
      </c>
      <c r="H63" s="20">
        <f t="shared" si="0"/>
        <v>0.47499999999999998</v>
      </c>
    </row>
    <row r="64" spans="1:8" ht="15.75" x14ac:dyDescent="0.25">
      <c r="A64" s="10"/>
      <c r="B64" s="35"/>
      <c r="C64" s="32" t="s">
        <v>66</v>
      </c>
      <c r="D64" s="32" t="s">
        <v>17</v>
      </c>
      <c r="E64" s="19" t="s">
        <v>18</v>
      </c>
      <c r="F64" s="20">
        <v>1000</v>
      </c>
      <c r="G64" s="21">
        <v>257</v>
      </c>
      <c r="H64" s="20">
        <f t="shared" si="0"/>
        <v>0.25700000000000001</v>
      </c>
    </row>
    <row r="65" spans="1:8" ht="15.75" x14ac:dyDescent="0.25">
      <c r="A65" s="10"/>
      <c r="B65" s="35"/>
      <c r="C65" s="33"/>
      <c r="D65" s="33"/>
      <c r="E65" s="19" t="s">
        <v>24</v>
      </c>
      <c r="F65" s="20">
        <v>1000</v>
      </c>
      <c r="G65" s="21">
        <v>450</v>
      </c>
      <c r="H65" s="20">
        <f t="shared" si="0"/>
        <v>0.45</v>
      </c>
    </row>
    <row r="66" spans="1:8" ht="15.75" x14ac:dyDescent="0.25">
      <c r="A66" s="10"/>
      <c r="B66" s="35"/>
      <c r="C66" s="32" t="s">
        <v>65</v>
      </c>
      <c r="D66" s="32" t="s">
        <v>17</v>
      </c>
      <c r="E66" s="19" t="s">
        <v>18</v>
      </c>
      <c r="F66" s="20">
        <v>1000</v>
      </c>
      <c r="G66" s="21">
        <v>556</v>
      </c>
      <c r="H66" s="20">
        <f t="shared" si="0"/>
        <v>0.55600000000000005</v>
      </c>
    </row>
    <row r="67" spans="1:8" ht="15.75" x14ac:dyDescent="0.25">
      <c r="A67" s="10"/>
      <c r="B67" s="35"/>
      <c r="C67" s="33"/>
      <c r="D67" s="33"/>
      <c r="E67" s="19" t="s">
        <v>24</v>
      </c>
      <c r="F67" s="20">
        <v>1000</v>
      </c>
      <c r="G67" s="21">
        <v>550</v>
      </c>
      <c r="H67" s="20">
        <f t="shared" si="0"/>
        <v>0.55000000000000004</v>
      </c>
    </row>
    <row r="68" spans="1:8" ht="15.75" x14ac:dyDescent="0.25">
      <c r="A68" s="10"/>
      <c r="B68" s="35"/>
      <c r="C68" s="32" t="s">
        <v>67</v>
      </c>
      <c r="D68" s="32" t="s">
        <v>17</v>
      </c>
      <c r="E68" s="19" t="s">
        <v>18</v>
      </c>
      <c r="F68" s="20">
        <v>1000</v>
      </c>
      <c r="G68" s="21">
        <v>600</v>
      </c>
      <c r="H68" s="20">
        <f t="shared" si="0"/>
        <v>0.6</v>
      </c>
    </row>
    <row r="69" spans="1:8" ht="15.75" x14ac:dyDescent="0.25">
      <c r="A69" s="10"/>
      <c r="B69" s="35"/>
      <c r="C69" s="33"/>
      <c r="D69" s="33"/>
      <c r="E69" s="19" t="s">
        <v>24</v>
      </c>
      <c r="F69" s="20">
        <v>1000</v>
      </c>
      <c r="G69" s="21">
        <v>585</v>
      </c>
      <c r="H69" s="20">
        <f t="shared" si="0"/>
        <v>0.58499999999999996</v>
      </c>
    </row>
    <row r="70" spans="1:8" ht="15.75" x14ac:dyDescent="0.25">
      <c r="A70" s="10"/>
      <c r="B70" s="35"/>
      <c r="C70" s="32" t="s">
        <v>121</v>
      </c>
      <c r="D70" s="32" t="s">
        <v>17</v>
      </c>
      <c r="E70" s="19" t="s">
        <v>18</v>
      </c>
      <c r="F70" s="20">
        <v>1000</v>
      </c>
      <c r="G70" s="21">
        <v>200</v>
      </c>
      <c r="H70" s="20">
        <f t="shared" si="0"/>
        <v>0.2</v>
      </c>
    </row>
    <row r="71" spans="1:8" ht="15.75" x14ac:dyDescent="0.25">
      <c r="A71" s="10"/>
      <c r="B71" s="35"/>
      <c r="C71" s="35"/>
      <c r="D71" s="35"/>
      <c r="E71" s="19" t="s">
        <v>24</v>
      </c>
      <c r="F71" s="20">
        <v>1000</v>
      </c>
      <c r="G71" s="21">
        <v>200</v>
      </c>
      <c r="H71" s="20">
        <f t="shared" si="0"/>
        <v>0.2</v>
      </c>
    </row>
    <row r="72" spans="1:8" ht="15.75" x14ac:dyDescent="0.25">
      <c r="A72" s="10"/>
      <c r="B72" s="35"/>
      <c r="C72" s="35"/>
      <c r="D72" s="35"/>
      <c r="E72" s="19" t="s">
        <v>32</v>
      </c>
      <c r="F72" s="20">
        <v>560</v>
      </c>
      <c r="G72" s="21">
        <v>132</v>
      </c>
      <c r="H72" s="20">
        <f t="shared" si="0"/>
        <v>0.13200000000000001</v>
      </c>
    </row>
    <row r="73" spans="1:8" ht="15.75" x14ac:dyDescent="0.25">
      <c r="A73" s="10"/>
      <c r="B73" s="33"/>
      <c r="C73" s="33"/>
      <c r="D73" s="33"/>
      <c r="E73" s="19" t="s">
        <v>122</v>
      </c>
      <c r="F73" s="20">
        <v>560</v>
      </c>
      <c r="G73" s="21">
        <v>132</v>
      </c>
      <c r="H73" s="20">
        <f t="shared" si="0"/>
        <v>0.13200000000000001</v>
      </c>
    </row>
    <row r="74" spans="1:8" ht="15.75" x14ac:dyDescent="0.25">
      <c r="A74" s="10"/>
      <c r="B74" s="32" t="s">
        <v>123</v>
      </c>
      <c r="C74" s="14" t="s">
        <v>124</v>
      </c>
      <c r="D74" s="14" t="s">
        <v>17</v>
      </c>
      <c r="E74" s="19" t="s">
        <v>18</v>
      </c>
      <c r="F74" s="20">
        <v>400</v>
      </c>
      <c r="G74" s="21">
        <v>50</v>
      </c>
      <c r="H74" s="20">
        <f t="shared" si="0"/>
        <v>0.05</v>
      </c>
    </row>
    <row r="75" spans="1:8" ht="15.75" x14ac:dyDescent="0.25">
      <c r="A75" s="10"/>
      <c r="B75" s="35"/>
      <c r="C75" s="14" t="s">
        <v>125</v>
      </c>
      <c r="D75" s="14" t="s">
        <v>17</v>
      </c>
      <c r="E75" s="19" t="s">
        <v>18</v>
      </c>
      <c r="F75" s="20">
        <v>100</v>
      </c>
      <c r="G75" s="21">
        <v>7</v>
      </c>
      <c r="H75" s="20">
        <f t="shared" si="0"/>
        <v>7.0000000000000001E-3</v>
      </c>
    </row>
    <row r="76" spans="1:8" ht="15.75" x14ac:dyDescent="0.25">
      <c r="A76" s="10"/>
      <c r="B76" s="35"/>
      <c r="C76" s="14" t="s">
        <v>126</v>
      </c>
      <c r="D76" s="14" t="s">
        <v>17</v>
      </c>
      <c r="E76" s="19" t="s">
        <v>18</v>
      </c>
      <c r="F76" s="20">
        <v>250</v>
      </c>
      <c r="G76" s="21">
        <v>155</v>
      </c>
      <c r="H76" s="20">
        <f t="shared" si="0"/>
        <v>0.155</v>
      </c>
    </row>
    <row r="77" spans="1:8" ht="15.75" x14ac:dyDescent="0.25">
      <c r="A77" s="10"/>
      <c r="B77" s="35"/>
      <c r="C77" s="14" t="s">
        <v>128</v>
      </c>
      <c r="D77" s="14" t="s">
        <v>127</v>
      </c>
      <c r="E77" s="19" t="s">
        <v>18</v>
      </c>
      <c r="F77" s="20">
        <v>250</v>
      </c>
      <c r="G77" s="21">
        <v>230</v>
      </c>
      <c r="H77" s="20">
        <f t="shared" si="0"/>
        <v>0.23</v>
      </c>
    </row>
    <row r="78" spans="1:8" ht="15.75" x14ac:dyDescent="0.25">
      <c r="A78" s="10"/>
      <c r="B78" s="33"/>
      <c r="C78" s="14" t="s">
        <v>129</v>
      </c>
      <c r="D78" s="14" t="s">
        <v>17</v>
      </c>
      <c r="E78" s="19" t="s">
        <v>18</v>
      </c>
      <c r="F78" s="20">
        <v>250</v>
      </c>
      <c r="G78" s="21">
        <v>230</v>
      </c>
      <c r="H78" s="20">
        <f t="shared" si="0"/>
        <v>0.23</v>
      </c>
    </row>
    <row r="79" spans="1:8" ht="15.75" x14ac:dyDescent="0.25">
      <c r="A79" s="43" t="s">
        <v>96</v>
      </c>
      <c r="B79" s="32" t="s">
        <v>153</v>
      </c>
      <c r="C79" s="39" t="s">
        <v>97</v>
      </c>
      <c r="D79" s="39" t="s">
        <v>17</v>
      </c>
      <c r="E79" s="5" t="s">
        <v>18</v>
      </c>
      <c r="F79" s="7">
        <v>1000</v>
      </c>
      <c r="G79" s="6">
        <v>989</v>
      </c>
      <c r="H79" s="7">
        <f t="shared" si="0"/>
        <v>0.98899999999999999</v>
      </c>
    </row>
    <row r="80" spans="1:8" ht="15.75" x14ac:dyDescent="0.25">
      <c r="A80" s="44"/>
      <c r="B80" s="35"/>
      <c r="C80" s="39"/>
      <c r="D80" s="39"/>
      <c r="E80" s="5" t="s">
        <v>24</v>
      </c>
      <c r="F80" s="7">
        <v>1000</v>
      </c>
      <c r="G80" s="6">
        <v>989</v>
      </c>
      <c r="H80" s="7">
        <f t="shared" si="0"/>
        <v>0.98899999999999999</v>
      </c>
    </row>
    <row r="81" spans="1:11" ht="15.75" x14ac:dyDescent="0.25">
      <c r="A81" s="44"/>
      <c r="B81" s="35"/>
      <c r="C81" s="16" t="s">
        <v>154</v>
      </c>
      <c r="D81" s="16" t="s">
        <v>17</v>
      </c>
      <c r="E81" s="5" t="s">
        <v>18</v>
      </c>
      <c r="F81" s="7">
        <v>250</v>
      </c>
      <c r="G81" s="6"/>
      <c r="H81" s="7"/>
    </row>
    <row r="82" spans="1:11" ht="15.75" x14ac:dyDescent="0.25">
      <c r="A82" s="44"/>
      <c r="B82" s="33"/>
      <c r="C82" s="16" t="s">
        <v>155</v>
      </c>
      <c r="D82" s="16" t="s">
        <v>17</v>
      </c>
      <c r="E82" s="5" t="s">
        <v>18</v>
      </c>
      <c r="F82" s="7">
        <v>630</v>
      </c>
      <c r="G82" s="6"/>
      <c r="H82" s="7"/>
    </row>
    <row r="83" spans="1:11" ht="15.75" x14ac:dyDescent="0.25">
      <c r="A83" s="45"/>
      <c r="B83" s="5" t="s">
        <v>73</v>
      </c>
      <c r="C83" s="16" t="s">
        <v>74</v>
      </c>
      <c r="D83" s="16" t="s">
        <v>17</v>
      </c>
      <c r="E83" s="5" t="s">
        <v>18</v>
      </c>
      <c r="F83" s="7">
        <v>400</v>
      </c>
      <c r="G83" s="6">
        <v>350</v>
      </c>
      <c r="H83" s="7">
        <f t="shared" si="0"/>
        <v>0.35</v>
      </c>
    </row>
    <row r="84" spans="1:11" ht="15.75" x14ac:dyDescent="0.25">
      <c r="A84" s="36" t="s">
        <v>92</v>
      </c>
      <c r="B84" s="35" t="s">
        <v>93</v>
      </c>
      <c r="C84" s="16" t="s">
        <v>43</v>
      </c>
      <c r="D84" s="16" t="s">
        <v>31</v>
      </c>
      <c r="E84" s="5" t="s">
        <v>18</v>
      </c>
      <c r="F84" s="7">
        <v>160</v>
      </c>
      <c r="G84" s="6">
        <v>137</v>
      </c>
      <c r="H84" s="7">
        <f t="shared" si="0"/>
        <v>0.13700000000000001</v>
      </c>
    </row>
    <row r="85" spans="1:11" ht="15.75" x14ac:dyDescent="0.25">
      <c r="A85" s="37"/>
      <c r="B85" s="35"/>
      <c r="C85" s="39" t="s">
        <v>42</v>
      </c>
      <c r="D85" s="39" t="s">
        <v>31</v>
      </c>
      <c r="E85" s="5" t="s">
        <v>18</v>
      </c>
      <c r="F85" s="7">
        <v>630</v>
      </c>
      <c r="G85" s="6">
        <v>620</v>
      </c>
      <c r="H85" s="7">
        <f t="shared" ref="H85:H198" si="2">G85/1000</f>
        <v>0.62</v>
      </c>
    </row>
    <row r="86" spans="1:11" ht="15.75" x14ac:dyDescent="0.25">
      <c r="A86" s="38"/>
      <c r="B86" s="33"/>
      <c r="C86" s="39"/>
      <c r="D86" s="39"/>
      <c r="E86" s="5" t="s">
        <v>24</v>
      </c>
      <c r="F86" s="7">
        <v>630</v>
      </c>
      <c r="G86" s="6">
        <v>620</v>
      </c>
      <c r="H86" s="7">
        <f t="shared" si="2"/>
        <v>0.62</v>
      </c>
    </row>
    <row r="87" spans="1:11" ht="15.75" x14ac:dyDescent="0.25">
      <c r="A87" s="36" t="s">
        <v>71</v>
      </c>
      <c r="B87" s="32" t="s">
        <v>156</v>
      </c>
      <c r="C87" s="32" t="s">
        <v>70</v>
      </c>
      <c r="D87" s="32" t="s">
        <v>17</v>
      </c>
      <c r="E87" s="5" t="s">
        <v>18</v>
      </c>
      <c r="F87" s="7">
        <v>630</v>
      </c>
      <c r="G87" s="6">
        <v>600</v>
      </c>
      <c r="H87" s="7">
        <f t="shared" si="2"/>
        <v>0.6</v>
      </c>
    </row>
    <row r="88" spans="1:11" ht="15.75" x14ac:dyDescent="0.25">
      <c r="A88" s="37"/>
      <c r="B88" s="33"/>
      <c r="C88" s="33"/>
      <c r="D88" s="33"/>
      <c r="E88" s="5" t="s">
        <v>24</v>
      </c>
      <c r="F88" s="7">
        <v>630</v>
      </c>
      <c r="G88" s="6">
        <v>600</v>
      </c>
      <c r="H88" s="7">
        <f t="shared" si="2"/>
        <v>0.6</v>
      </c>
    </row>
    <row r="89" spans="1:11" ht="15.75" hidden="1" customHeight="1" outlineLevel="1" x14ac:dyDescent="0.25">
      <c r="A89" s="37"/>
      <c r="B89" s="32" t="s">
        <v>69</v>
      </c>
      <c r="C89" s="32" t="s">
        <v>72</v>
      </c>
      <c r="D89" s="32" t="s">
        <v>23</v>
      </c>
      <c r="E89" s="5" t="s">
        <v>18</v>
      </c>
      <c r="F89" s="7">
        <v>6300</v>
      </c>
      <c r="G89" s="6">
        <v>4055</v>
      </c>
      <c r="H89" s="7">
        <f t="shared" si="2"/>
        <v>4.0549999999999997</v>
      </c>
    </row>
    <row r="90" spans="1:11" ht="15.75" hidden="1" customHeight="1" outlineLevel="1" x14ac:dyDescent="0.25">
      <c r="A90" s="37"/>
      <c r="B90" s="35"/>
      <c r="C90" s="33"/>
      <c r="D90" s="33"/>
      <c r="E90" s="5" t="s">
        <v>24</v>
      </c>
      <c r="F90" s="7">
        <v>10000</v>
      </c>
      <c r="G90" s="6">
        <v>6436</v>
      </c>
      <c r="H90" s="7">
        <f t="shared" si="2"/>
        <v>6.4359999999999999</v>
      </c>
    </row>
    <row r="91" spans="1:11" ht="15.75" collapsed="1" x14ac:dyDescent="0.25">
      <c r="A91" s="37"/>
      <c r="B91" s="35"/>
      <c r="C91" s="5" t="s">
        <v>75</v>
      </c>
      <c r="D91" s="5" t="s">
        <v>31</v>
      </c>
      <c r="E91" s="5" t="s">
        <v>18</v>
      </c>
      <c r="F91" s="7">
        <v>1000</v>
      </c>
      <c r="G91" s="6">
        <v>465</v>
      </c>
      <c r="H91" s="7">
        <f t="shared" si="2"/>
        <v>0.46500000000000002</v>
      </c>
      <c r="K91" s="4"/>
    </row>
    <row r="92" spans="1:11" ht="15.75" x14ac:dyDescent="0.25">
      <c r="A92" s="37"/>
      <c r="B92" s="35"/>
      <c r="C92" s="5" t="s">
        <v>76</v>
      </c>
      <c r="D92" s="5" t="s">
        <v>31</v>
      </c>
      <c r="E92" s="5" t="s">
        <v>18</v>
      </c>
      <c r="F92" s="7">
        <v>1000</v>
      </c>
      <c r="G92" s="6">
        <v>465</v>
      </c>
      <c r="H92" s="7">
        <f t="shared" si="2"/>
        <v>0.46500000000000002</v>
      </c>
    </row>
    <row r="93" spans="1:11" ht="15.75" x14ac:dyDescent="0.25">
      <c r="A93" s="37"/>
      <c r="B93" s="35"/>
      <c r="C93" s="32" t="s">
        <v>44</v>
      </c>
      <c r="D93" s="32" t="s">
        <v>31</v>
      </c>
      <c r="E93" s="5" t="s">
        <v>18</v>
      </c>
      <c r="F93" s="7">
        <v>1600</v>
      </c>
      <c r="G93" s="6">
        <v>744</v>
      </c>
      <c r="H93" s="7">
        <f t="shared" si="2"/>
        <v>0.74399999999999999</v>
      </c>
    </row>
    <row r="94" spans="1:11" ht="15.75" x14ac:dyDescent="0.25">
      <c r="A94" s="37"/>
      <c r="B94" s="35"/>
      <c r="C94" s="33"/>
      <c r="D94" s="33"/>
      <c r="E94" s="5" t="s">
        <v>24</v>
      </c>
      <c r="F94" s="7">
        <v>1800</v>
      </c>
      <c r="G94" s="6">
        <v>837</v>
      </c>
      <c r="H94" s="7">
        <f t="shared" si="2"/>
        <v>0.83699999999999997</v>
      </c>
    </row>
    <row r="95" spans="1:11" ht="15.75" x14ac:dyDescent="0.25">
      <c r="A95" s="37"/>
      <c r="B95" s="35"/>
      <c r="C95" s="32" t="s">
        <v>77</v>
      </c>
      <c r="D95" s="32" t="s">
        <v>31</v>
      </c>
      <c r="E95" s="5" t="s">
        <v>18</v>
      </c>
      <c r="F95" s="7">
        <v>1600</v>
      </c>
      <c r="G95" s="6">
        <v>744</v>
      </c>
      <c r="H95" s="7">
        <f t="shared" si="2"/>
        <v>0.74399999999999999</v>
      </c>
    </row>
    <row r="96" spans="1:11" ht="15.75" x14ac:dyDescent="0.25">
      <c r="A96" s="37"/>
      <c r="B96" s="35"/>
      <c r="C96" s="33"/>
      <c r="D96" s="33"/>
      <c r="E96" s="5" t="s">
        <v>24</v>
      </c>
      <c r="F96" s="7">
        <v>1600</v>
      </c>
      <c r="G96" s="6">
        <v>744</v>
      </c>
      <c r="H96" s="7">
        <f t="shared" si="2"/>
        <v>0.74399999999999999</v>
      </c>
    </row>
    <row r="97" spans="1:8" ht="15.75" x14ac:dyDescent="0.25">
      <c r="A97" s="37"/>
      <c r="B97" s="35"/>
      <c r="C97" s="32" t="s">
        <v>78</v>
      </c>
      <c r="D97" s="32" t="s">
        <v>31</v>
      </c>
      <c r="E97" s="5" t="s">
        <v>18</v>
      </c>
      <c r="F97" s="7">
        <v>630</v>
      </c>
      <c r="G97" s="6">
        <v>293</v>
      </c>
      <c r="H97" s="7">
        <f t="shared" si="2"/>
        <v>0.29299999999999998</v>
      </c>
    </row>
    <row r="98" spans="1:8" ht="15.75" x14ac:dyDescent="0.25">
      <c r="A98" s="37"/>
      <c r="B98" s="35"/>
      <c r="C98" s="33"/>
      <c r="D98" s="33"/>
      <c r="E98" s="5" t="s">
        <v>24</v>
      </c>
      <c r="F98" s="7">
        <v>630</v>
      </c>
      <c r="G98" s="6">
        <v>293</v>
      </c>
      <c r="H98" s="7">
        <f t="shared" si="2"/>
        <v>0.29299999999999998</v>
      </c>
    </row>
    <row r="99" spans="1:8" ht="15.75" x14ac:dyDescent="0.25">
      <c r="A99" s="37"/>
      <c r="B99" s="35"/>
      <c r="C99" s="11" t="s">
        <v>42</v>
      </c>
      <c r="D99" s="11" t="s">
        <v>31</v>
      </c>
      <c r="E99" s="5" t="s">
        <v>18</v>
      </c>
      <c r="F99" s="7">
        <v>1000</v>
      </c>
      <c r="G99" s="6">
        <v>465</v>
      </c>
      <c r="H99" s="7">
        <f t="shared" si="2"/>
        <v>0.46500000000000002</v>
      </c>
    </row>
    <row r="100" spans="1:8" ht="15.75" x14ac:dyDescent="0.25">
      <c r="A100" s="37"/>
      <c r="B100" s="35"/>
      <c r="C100" s="40" t="s">
        <v>79</v>
      </c>
      <c r="D100" s="40" t="s">
        <v>31</v>
      </c>
      <c r="E100" s="5" t="s">
        <v>18</v>
      </c>
      <c r="F100" s="7">
        <v>630</v>
      </c>
      <c r="G100" s="6">
        <v>628</v>
      </c>
      <c r="H100" s="7">
        <f t="shared" si="2"/>
        <v>0.628</v>
      </c>
    </row>
    <row r="101" spans="1:8" ht="30.75" customHeight="1" x14ac:dyDescent="0.25">
      <c r="A101" s="37"/>
      <c r="B101" s="35"/>
      <c r="C101" s="40"/>
      <c r="D101" s="40"/>
      <c r="E101" s="5" t="s">
        <v>24</v>
      </c>
      <c r="F101" s="6">
        <v>630</v>
      </c>
      <c r="G101" s="6">
        <v>628</v>
      </c>
      <c r="H101" s="7">
        <f t="shared" si="2"/>
        <v>0.628</v>
      </c>
    </row>
    <row r="102" spans="1:8" ht="15.75" hidden="1" customHeight="1" outlineLevel="1" x14ac:dyDescent="0.25">
      <c r="A102" s="37"/>
      <c r="B102" s="35"/>
      <c r="C102" s="32" t="s">
        <v>100</v>
      </c>
      <c r="D102" s="32" t="s">
        <v>23</v>
      </c>
      <c r="E102" s="5" t="s">
        <v>18</v>
      </c>
      <c r="F102" s="7">
        <v>4000</v>
      </c>
      <c r="G102" s="6">
        <v>3226</v>
      </c>
      <c r="H102" s="7">
        <f t="shared" si="2"/>
        <v>3.226</v>
      </c>
    </row>
    <row r="103" spans="1:8" ht="15.75" hidden="1" customHeight="1" outlineLevel="1" x14ac:dyDescent="0.25">
      <c r="A103" s="37"/>
      <c r="B103" s="35"/>
      <c r="C103" s="35"/>
      <c r="D103" s="35"/>
      <c r="E103" s="5" t="s">
        <v>24</v>
      </c>
      <c r="F103" s="7">
        <v>4000</v>
      </c>
      <c r="G103" s="6">
        <v>3226</v>
      </c>
      <c r="H103" s="7">
        <f t="shared" si="2"/>
        <v>3.226</v>
      </c>
    </row>
    <row r="104" spans="1:8" ht="15.75" hidden="1" customHeight="1" outlineLevel="1" x14ac:dyDescent="0.25">
      <c r="A104" s="37"/>
      <c r="B104" s="35"/>
      <c r="C104" s="33"/>
      <c r="D104" s="33"/>
      <c r="E104" s="5" t="s">
        <v>32</v>
      </c>
      <c r="F104" s="7">
        <v>3200</v>
      </c>
      <c r="G104" s="6">
        <v>2581</v>
      </c>
      <c r="H104" s="7">
        <f t="shared" si="2"/>
        <v>2.581</v>
      </c>
    </row>
    <row r="105" spans="1:8" ht="15.75" hidden="1" customHeight="1" outlineLevel="1" x14ac:dyDescent="0.25">
      <c r="A105" s="37"/>
      <c r="B105" s="35"/>
      <c r="C105" s="32" t="s">
        <v>94</v>
      </c>
      <c r="D105" s="32" t="s">
        <v>95</v>
      </c>
      <c r="E105" s="5" t="s">
        <v>18</v>
      </c>
      <c r="F105" s="7">
        <v>6300</v>
      </c>
      <c r="G105" s="6">
        <v>6205</v>
      </c>
      <c r="H105" s="7">
        <f t="shared" si="2"/>
        <v>6.2050000000000001</v>
      </c>
    </row>
    <row r="106" spans="1:8" ht="15.75" hidden="1" customHeight="1" outlineLevel="1" x14ac:dyDescent="0.25">
      <c r="A106" s="37"/>
      <c r="B106" s="35"/>
      <c r="C106" s="33"/>
      <c r="D106" s="33"/>
      <c r="E106" s="5" t="s">
        <v>24</v>
      </c>
      <c r="F106" s="7">
        <v>6300</v>
      </c>
      <c r="G106" s="6">
        <v>6205</v>
      </c>
      <c r="H106" s="7">
        <f t="shared" si="2"/>
        <v>6.2050000000000001</v>
      </c>
    </row>
    <row r="107" spans="1:8" ht="17.25" customHeight="1" outlineLevel="1" x14ac:dyDescent="0.25">
      <c r="A107" s="9"/>
      <c r="B107" s="35"/>
      <c r="C107" s="32" t="s">
        <v>106</v>
      </c>
      <c r="D107" s="32" t="s">
        <v>31</v>
      </c>
      <c r="E107" s="18" t="s">
        <v>18</v>
      </c>
      <c r="F107" s="7">
        <v>400</v>
      </c>
      <c r="G107" s="6">
        <v>380</v>
      </c>
      <c r="H107" s="7">
        <f t="shared" si="2"/>
        <v>0.38</v>
      </c>
    </row>
    <row r="108" spans="1:8" ht="15.75" outlineLevel="1" x14ac:dyDescent="0.25">
      <c r="A108" s="9"/>
      <c r="B108" s="35"/>
      <c r="C108" s="33"/>
      <c r="D108" s="33"/>
      <c r="E108" s="18" t="s">
        <v>24</v>
      </c>
      <c r="F108" s="7">
        <v>400</v>
      </c>
      <c r="G108" s="6">
        <v>380</v>
      </c>
      <c r="H108" s="7">
        <f t="shared" si="2"/>
        <v>0.38</v>
      </c>
    </row>
    <row r="109" spans="1:8" ht="15.75" outlineLevel="1" x14ac:dyDescent="0.25">
      <c r="A109" s="9"/>
      <c r="B109" s="35"/>
      <c r="C109" s="32" t="s">
        <v>107</v>
      </c>
      <c r="D109" s="32" t="s">
        <v>17</v>
      </c>
      <c r="E109" s="18" t="s">
        <v>18</v>
      </c>
      <c r="F109" s="7">
        <v>400</v>
      </c>
      <c r="G109" s="6">
        <v>350</v>
      </c>
      <c r="H109" s="7">
        <f t="shared" si="2"/>
        <v>0.35</v>
      </c>
    </row>
    <row r="110" spans="1:8" ht="15.75" outlineLevel="1" x14ac:dyDescent="0.25">
      <c r="A110" s="9"/>
      <c r="B110" s="35"/>
      <c r="C110" s="33"/>
      <c r="D110" s="33"/>
      <c r="E110" s="18" t="s">
        <v>24</v>
      </c>
      <c r="F110" s="7">
        <v>400</v>
      </c>
      <c r="G110" s="6">
        <v>355</v>
      </c>
      <c r="H110" s="7">
        <f t="shared" si="2"/>
        <v>0.35499999999999998</v>
      </c>
    </row>
    <row r="111" spans="1:8" ht="15.75" outlineLevel="1" x14ac:dyDescent="0.25">
      <c r="A111" s="9"/>
      <c r="B111" s="35"/>
      <c r="C111" s="32" t="s">
        <v>108</v>
      </c>
      <c r="D111" s="32" t="s">
        <v>17</v>
      </c>
      <c r="E111" s="18" t="s">
        <v>18</v>
      </c>
      <c r="F111" s="7">
        <v>400</v>
      </c>
      <c r="G111" s="6">
        <v>300</v>
      </c>
      <c r="H111" s="7">
        <f t="shared" si="2"/>
        <v>0.3</v>
      </c>
    </row>
    <row r="112" spans="1:8" ht="15.75" outlineLevel="1" x14ac:dyDescent="0.25">
      <c r="A112" s="9"/>
      <c r="B112" s="35"/>
      <c r="C112" s="33"/>
      <c r="D112" s="33"/>
      <c r="E112" s="18" t="s">
        <v>24</v>
      </c>
      <c r="F112" s="7">
        <v>400</v>
      </c>
      <c r="G112" s="6">
        <v>270</v>
      </c>
      <c r="H112" s="7">
        <f t="shared" si="2"/>
        <v>0.27</v>
      </c>
    </row>
    <row r="113" spans="1:8" ht="15.75" customHeight="1" outlineLevel="1" x14ac:dyDescent="0.25">
      <c r="A113" s="9"/>
      <c r="B113" s="35"/>
      <c r="C113" s="16" t="s">
        <v>109</v>
      </c>
      <c r="D113" s="14" t="s">
        <v>31</v>
      </c>
      <c r="E113" s="18" t="s">
        <v>18</v>
      </c>
      <c r="F113" s="7">
        <v>160</v>
      </c>
      <c r="G113" s="6">
        <v>156.25</v>
      </c>
      <c r="H113" s="22">
        <f t="shared" si="2"/>
        <v>0.15625</v>
      </c>
    </row>
    <row r="114" spans="1:8" ht="15.75" outlineLevel="1" x14ac:dyDescent="0.25">
      <c r="A114" s="9"/>
      <c r="B114" s="35"/>
      <c r="C114" s="32" t="s">
        <v>110</v>
      </c>
      <c r="D114" s="32" t="s">
        <v>17</v>
      </c>
      <c r="E114" s="18" t="s">
        <v>18</v>
      </c>
      <c r="F114" s="7">
        <v>630</v>
      </c>
      <c r="G114" s="6">
        <v>584.5</v>
      </c>
      <c r="H114" s="22">
        <f t="shared" si="2"/>
        <v>0.58450000000000002</v>
      </c>
    </row>
    <row r="115" spans="1:8" ht="15.75" outlineLevel="1" x14ac:dyDescent="0.25">
      <c r="A115" s="9"/>
      <c r="B115" s="35"/>
      <c r="C115" s="33"/>
      <c r="D115" s="33"/>
      <c r="E115" s="18" t="s">
        <v>24</v>
      </c>
      <c r="F115" s="7">
        <v>630</v>
      </c>
      <c r="G115" s="6">
        <v>598.5</v>
      </c>
      <c r="H115" s="22">
        <f t="shared" si="2"/>
        <v>0.59850000000000003</v>
      </c>
    </row>
    <row r="116" spans="1:8" ht="15.75" outlineLevel="1" x14ac:dyDescent="0.25">
      <c r="A116" s="9"/>
      <c r="B116" s="35"/>
      <c r="C116" s="32" t="s">
        <v>111</v>
      </c>
      <c r="D116" s="32" t="s">
        <v>17</v>
      </c>
      <c r="E116" s="18" t="s">
        <v>18</v>
      </c>
      <c r="F116" s="7">
        <v>1000</v>
      </c>
      <c r="G116" s="6">
        <v>500</v>
      </c>
      <c r="H116" s="7">
        <f t="shared" si="2"/>
        <v>0.5</v>
      </c>
    </row>
    <row r="117" spans="1:8" ht="15.75" outlineLevel="1" x14ac:dyDescent="0.25">
      <c r="A117" s="9"/>
      <c r="B117" s="35"/>
      <c r="C117" s="33"/>
      <c r="D117" s="33"/>
      <c r="E117" s="18" t="s">
        <v>24</v>
      </c>
      <c r="F117" s="7">
        <v>1000</v>
      </c>
      <c r="G117" s="6">
        <v>346</v>
      </c>
      <c r="H117" s="7">
        <f t="shared" si="2"/>
        <v>0.34599999999999997</v>
      </c>
    </row>
    <row r="118" spans="1:8" ht="15.75" outlineLevel="1" x14ac:dyDescent="0.25">
      <c r="A118" s="9"/>
      <c r="B118" s="35"/>
      <c r="C118" s="32" t="s">
        <v>112</v>
      </c>
      <c r="D118" s="32" t="s">
        <v>17</v>
      </c>
      <c r="E118" s="18" t="s">
        <v>18</v>
      </c>
      <c r="F118" s="7">
        <v>630</v>
      </c>
      <c r="G118" s="6">
        <v>300</v>
      </c>
      <c r="H118" s="7">
        <f t="shared" si="2"/>
        <v>0.3</v>
      </c>
    </row>
    <row r="119" spans="1:8" ht="15.75" outlineLevel="1" x14ac:dyDescent="0.25">
      <c r="A119" s="9"/>
      <c r="B119" s="35"/>
      <c r="C119" s="33"/>
      <c r="D119" s="33"/>
      <c r="E119" s="18" t="s">
        <v>24</v>
      </c>
      <c r="F119" s="7">
        <v>630</v>
      </c>
      <c r="G119" s="6">
        <v>328</v>
      </c>
      <c r="H119" s="7">
        <f t="shared" si="2"/>
        <v>0.32800000000000001</v>
      </c>
    </row>
    <row r="120" spans="1:8" ht="15.75" outlineLevel="1" x14ac:dyDescent="0.25">
      <c r="A120" s="9"/>
      <c r="B120" s="35"/>
      <c r="C120" s="14" t="s">
        <v>77</v>
      </c>
      <c r="D120" s="14" t="s">
        <v>17</v>
      </c>
      <c r="E120" s="18" t="s">
        <v>18</v>
      </c>
      <c r="F120" s="7">
        <v>630</v>
      </c>
      <c r="G120" s="6">
        <v>285</v>
      </c>
      <c r="H120" s="7">
        <f t="shared" si="2"/>
        <v>0.28499999999999998</v>
      </c>
    </row>
    <row r="121" spans="1:8" ht="31.5" outlineLevel="1" x14ac:dyDescent="0.25">
      <c r="A121" s="9"/>
      <c r="B121" s="35"/>
      <c r="C121" s="14" t="s">
        <v>113</v>
      </c>
      <c r="D121" s="14" t="s">
        <v>31</v>
      </c>
      <c r="E121" s="18" t="s">
        <v>18</v>
      </c>
      <c r="F121" s="7">
        <v>250</v>
      </c>
      <c r="G121" s="6">
        <v>87</v>
      </c>
      <c r="H121" s="7">
        <f t="shared" si="2"/>
        <v>8.6999999999999994E-2</v>
      </c>
    </row>
    <row r="122" spans="1:8" ht="15.75" outlineLevel="1" x14ac:dyDescent="0.25">
      <c r="A122" s="9"/>
      <c r="B122" s="35"/>
      <c r="C122" s="32" t="s">
        <v>114</v>
      </c>
      <c r="D122" s="32" t="s">
        <v>17</v>
      </c>
      <c r="E122" s="18" t="s">
        <v>18</v>
      </c>
      <c r="F122" s="7">
        <v>400</v>
      </c>
      <c r="G122" s="6">
        <v>0</v>
      </c>
      <c r="H122" s="22">
        <f t="shared" si="2"/>
        <v>0</v>
      </c>
    </row>
    <row r="123" spans="1:8" ht="15.75" outlineLevel="1" x14ac:dyDescent="0.25">
      <c r="A123" s="9"/>
      <c r="B123" s="35"/>
      <c r="C123" s="33"/>
      <c r="D123" s="33"/>
      <c r="E123" s="18" t="s">
        <v>24</v>
      </c>
      <c r="F123" s="7">
        <v>400</v>
      </c>
      <c r="G123" s="6">
        <v>37.5</v>
      </c>
      <c r="H123" s="22">
        <f t="shared" si="2"/>
        <v>3.7499999999999999E-2</v>
      </c>
    </row>
    <row r="124" spans="1:8" ht="15.75" outlineLevel="1" x14ac:dyDescent="0.25">
      <c r="A124" s="9"/>
      <c r="B124" s="35"/>
      <c r="C124" s="14" t="s">
        <v>115</v>
      </c>
      <c r="D124" s="14" t="s">
        <v>31</v>
      </c>
      <c r="E124" s="18" t="s">
        <v>18</v>
      </c>
      <c r="F124" s="7">
        <v>250</v>
      </c>
      <c r="G124" s="6">
        <v>100</v>
      </c>
      <c r="H124" s="7">
        <f t="shared" si="2"/>
        <v>0.1</v>
      </c>
    </row>
    <row r="125" spans="1:8" ht="15.75" outlineLevel="1" x14ac:dyDescent="0.25">
      <c r="A125" s="9"/>
      <c r="B125" s="35"/>
      <c r="C125" s="14" t="s">
        <v>116</v>
      </c>
      <c r="D125" s="14" t="s">
        <v>31</v>
      </c>
      <c r="E125" s="18" t="s">
        <v>18</v>
      </c>
      <c r="F125" s="7">
        <v>400</v>
      </c>
      <c r="G125" s="6">
        <v>380</v>
      </c>
      <c r="H125" s="7">
        <f t="shared" si="2"/>
        <v>0.38</v>
      </c>
    </row>
    <row r="126" spans="1:8" ht="15.75" outlineLevel="1" x14ac:dyDescent="0.25">
      <c r="A126" s="9"/>
      <c r="B126" s="35"/>
      <c r="C126" s="32" t="s">
        <v>117</v>
      </c>
      <c r="D126" s="32" t="s">
        <v>31</v>
      </c>
      <c r="E126" s="18" t="s">
        <v>18</v>
      </c>
      <c r="F126" s="7">
        <v>400</v>
      </c>
      <c r="G126" s="6">
        <v>-50</v>
      </c>
      <c r="H126" s="7">
        <f t="shared" si="2"/>
        <v>-0.05</v>
      </c>
    </row>
    <row r="127" spans="1:8" ht="15.75" outlineLevel="1" x14ac:dyDescent="0.25">
      <c r="A127" s="9"/>
      <c r="B127" s="35"/>
      <c r="C127" s="33"/>
      <c r="D127" s="33"/>
      <c r="E127" s="18" t="s">
        <v>24</v>
      </c>
      <c r="F127" s="7">
        <v>400</v>
      </c>
      <c r="G127" s="6">
        <v>-43</v>
      </c>
      <c r="H127" s="7">
        <f t="shared" si="2"/>
        <v>-4.2999999999999997E-2</v>
      </c>
    </row>
    <row r="128" spans="1:8" ht="15.75" outlineLevel="1" x14ac:dyDescent="0.25">
      <c r="A128" s="9"/>
      <c r="B128" s="35"/>
      <c r="C128" s="32" t="s">
        <v>118</v>
      </c>
      <c r="D128" s="32" t="s">
        <v>31</v>
      </c>
      <c r="E128" s="18" t="s">
        <v>18</v>
      </c>
      <c r="F128" s="7">
        <v>400</v>
      </c>
      <c r="G128" s="6">
        <v>200</v>
      </c>
      <c r="H128" s="7">
        <f t="shared" si="2"/>
        <v>0.2</v>
      </c>
    </row>
    <row r="129" spans="1:8" ht="15.75" outlineLevel="1" x14ac:dyDescent="0.25">
      <c r="A129" s="9"/>
      <c r="B129" s="35"/>
      <c r="C129" s="33"/>
      <c r="D129" s="33"/>
      <c r="E129" s="18" t="s">
        <v>24</v>
      </c>
      <c r="F129" s="7">
        <v>100</v>
      </c>
      <c r="G129" s="6">
        <v>50</v>
      </c>
      <c r="H129" s="7">
        <f t="shared" si="2"/>
        <v>0.05</v>
      </c>
    </row>
    <row r="130" spans="1:8" ht="15.75" outlineLevel="1" x14ac:dyDescent="0.25">
      <c r="A130" s="9"/>
      <c r="B130" s="35"/>
      <c r="C130" s="32" t="s">
        <v>119</v>
      </c>
      <c r="D130" s="32" t="s">
        <v>31</v>
      </c>
      <c r="E130" s="18" t="s">
        <v>18</v>
      </c>
      <c r="F130" s="7">
        <v>400</v>
      </c>
      <c r="G130" s="6">
        <v>100</v>
      </c>
      <c r="H130" s="7">
        <f t="shared" si="2"/>
        <v>0.1</v>
      </c>
    </row>
    <row r="131" spans="1:8" ht="15.75" outlineLevel="1" x14ac:dyDescent="0.25">
      <c r="A131" s="9"/>
      <c r="B131" s="35"/>
      <c r="C131" s="33"/>
      <c r="D131" s="33"/>
      <c r="E131" s="18" t="s">
        <v>24</v>
      </c>
      <c r="F131" s="7">
        <v>400</v>
      </c>
      <c r="G131" s="6">
        <v>150</v>
      </c>
      <c r="H131" s="7">
        <f t="shared" si="2"/>
        <v>0.15</v>
      </c>
    </row>
    <row r="132" spans="1:8" ht="15.75" outlineLevel="1" x14ac:dyDescent="0.25">
      <c r="A132" s="9"/>
      <c r="B132" s="33"/>
      <c r="C132" s="14" t="s">
        <v>120</v>
      </c>
      <c r="D132" s="14" t="s">
        <v>31</v>
      </c>
      <c r="E132" s="18" t="s">
        <v>18</v>
      </c>
      <c r="F132" s="7">
        <v>250</v>
      </c>
      <c r="G132" s="6">
        <v>95</v>
      </c>
      <c r="H132" s="7">
        <f t="shared" si="2"/>
        <v>9.5000000000000001E-2</v>
      </c>
    </row>
    <row r="133" spans="1:8" ht="15.75" customHeight="1" outlineLevel="1" x14ac:dyDescent="0.25">
      <c r="A133" s="9"/>
      <c r="B133" s="32" t="s">
        <v>130</v>
      </c>
      <c r="C133" s="32" t="s">
        <v>42</v>
      </c>
      <c r="D133" s="32" t="s">
        <v>31</v>
      </c>
      <c r="E133" s="18" t="s">
        <v>18</v>
      </c>
      <c r="F133" s="7">
        <v>630</v>
      </c>
      <c r="G133" s="6">
        <v>400</v>
      </c>
      <c r="H133" s="7">
        <f t="shared" si="2"/>
        <v>0.4</v>
      </c>
    </row>
    <row r="134" spans="1:8" ht="15.75" outlineLevel="1" x14ac:dyDescent="0.25">
      <c r="A134" s="9"/>
      <c r="B134" s="35"/>
      <c r="C134" s="33"/>
      <c r="D134" s="33"/>
      <c r="E134" s="18" t="s">
        <v>24</v>
      </c>
      <c r="F134" s="7">
        <v>630</v>
      </c>
      <c r="G134" s="6">
        <v>430</v>
      </c>
      <c r="H134" s="7">
        <f t="shared" si="2"/>
        <v>0.43</v>
      </c>
    </row>
    <row r="135" spans="1:8" ht="15.75" outlineLevel="1" x14ac:dyDescent="0.25">
      <c r="A135" s="9"/>
      <c r="B135" s="35"/>
      <c r="C135" s="32" t="s">
        <v>43</v>
      </c>
      <c r="D135" s="32" t="s">
        <v>31</v>
      </c>
      <c r="E135" s="18" t="s">
        <v>18</v>
      </c>
      <c r="F135" s="7">
        <v>320</v>
      </c>
      <c r="G135" s="6">
        <v>150</v>
      </c>
      <c r="H135" s="7">
        <f t="shared" si="2"/>
        <v>0.15</v>
      </c>
    </row>
    <row r="136" spans="1:8" ht="15.75" outlineLevel="1" x14ac:dyDescent="0.25">
      <c r="A136" s="9"/>
      <c r="B136" s="35"/>
      <c r="C136" s="33"/>
      <c r="D136" s="33"/>
      <c r="E136" s="18" t="s">
        <v>24</v>
      </c>
      <c r="F136" s="7">
        <v>320</v>
      </c>
      <c r="G136" s="6">
        <v>210</v>
      </c>
      <c r="H136" s="7">
        <f t="shared" si="2"/>
        <v>0.21</v>
      </c>
    </row>
    <row r="137" spans="1:8" ht="15.75" outlineLevel="1" x14ac:dyDescent="0.25">
      <c r="A137" s="9"/>
      <c r="B137" s="35"/>
      <c r="C137" s="16" t="s">
        <v>77</v>
      </c>
      <c r="D137" s="16" t="s">
        <v>31</v>
      </c>
      <c r="E137" s="18" t="s">
        <v>18</v>
      </c>
      <c r="F137" s="7">
        <v>630</v>
      </c>
      <c r="G137" s="6">
        <v>450</v>
      </c>
      <c r="H137" s="7">
        <f t="shared" si="2"/>
        <v>0.45</v>
      </c>
    </row>
    <row r="138" spans="1:8" ht="15.75" outlineLevel="1" x14ac:dyDescent="0.25">
      <c r="A138" s="9"/>
      <c r="B138" s="35"/>
      <c r="C138" s="16" t="s">
        <v>68</v>
      </c>
      <c r="D138" s="16" t="s">
        <v>31</v>
      </c>
      <c r="E138" s="18" t="s">
        <v>18</v>
      </c>
      <c r="F138" s="7">
        <v>320</v>
      </c>
      <c r="G138" s="6">
        <v>190</v>
      </c>
      <c r="H138" s="7">
        <f t="shared" si="2"/>
        <v>0.19</v>
      </c>
    </row>
    <row r="139" spans="1:8" ht="15.75" outlineLevel="1" x14ac:dyDescent="0.25">
      <c r="A139" s="9"/>
      <c r="B139" s="35"/>
      <c r="C139" s="32" t="s">
        <v>44</v>
      </c>
      <c r="D139" s="32" t="s">
        <v>31</v>
      </c>
      <c r="E139" s="18" t="s">
        <v>18</v>
      </c>
      <c r="F139" s="7">
        <v>320</v>
      </c>
      <c r="G139" s="6">
        <v>174</v>
      </c>
      <c r="H139" s="7">
        <f t="shared" si="2"/>
        <v>0.17399999999999999</v>
      </c>
    </row>
    <row r="140" spans="1:8" ht="15.75" outlineLevel="1" x14ac:dyDescent="0.25">
      <c r="A140" s="9"/>
      <c r="B140" s="35"/>
      <c r="C140" s="33"/>
      <c r="D140" s="33"/>
      <c r="E140" s="18" t="s">
        <v>24</v>
      </c>
      <c r="F140" s="7">
        <v>320</v>
      </c>
      <c r="G140" s="6">
        <v>164</v>
      </c>
      <c r="H140" s="7">
        <f t="shared" si="2"/>
        <v>0.16400000000000001</v>
      </c>
    </row>
    <row r="141" spans="1:8" ht="15.75" outlineLevel="1" x14ac:dyDescent="0.25">
      <c r="A141" s="9"/>
      <c r="B141" s="35"/>
      <c r="C141" s="23" t="s">
        <v>131</v>
      </c>
      <c r="D141" s="16" t="s">
        <v>31</v>
      </c>
      <c r="E141" s="18" t="s">
        <v>18</v>
      </c>
      <c r="F141" s="7">
        <v>320</v>
      </c>
      <c r="G141" s="6">
        <v>-90</v>
      </c>
      <c r="H141" s="7">
        <f t="shared" si="2"/>
        <v>-0.09</v>
      </c>
    </row>
    <row r="142" spans="1:8" ht="15.75" outlineLevel="1" x14ac:dyDescent="0.25">
      <c r="A142" s="9"/>
      <c r="B142" s="35"/>
      <c r="C142" s="24" t="s">
        <v>132</v>
      </c>
      <c r="D142" s="16" t="s">
        <v>31</v>
      </c>
      <c r="E142" s="18" t="s">
        <v>18</v>
      </c>
      <c r="F142" s="7">
        <v>630</v>
      </c>
      <c r="G142" s="6">
        <v>325</v>
      </c>
      <c r="H142" s="7">
        <f t="shared" si="2"/>
        <v>0.32500000000000001</v>
      </c>
    </row>
    <row r="143" spans="1:8" ht="15.75" outlineLevel="1" x14ac:dyDescent="0.25">
      <c r="A143" s="9"/>
      <c r="B143" s="35"/>
      <c r="C143" s="16" t="s">
        <v>78</v>
      </c>
      <c r="D143" s="16" t="s">
        <v>31</v>
      </c>
      <c r="E143" s="18" t="s">
        <v>18</v>
      </c>
      <c r="F143" s="7">
        <v>320</v>
      </c>
      <c r="G143" s="6">
        <v>132</v>
      </c>
      <c r="H143" s="7">
        <f t="shared" si="2"/>
        <v>0.13200000000000001</v>
      </c>
    </row>
    <row r="144" spans="1:8" ht="15.75" outlineLevel="1" x14ac:dyDescent="0.25">
      <c r="A144" s="9"/>
      <c r="B144" s="35"/>
      <c r="C144" s="32" t="s">
        <v>76</v>
      </c>
      <c r="D144" s="32" t="s">
        <v>31</v>
      </c>
      <c r="E144" s="18" t="s">
        <v>18</v>
      </c>
      <c r="F144" s="7">
        <v>560</v>
      </c>
      <c r="G144" s="25">
        <v>532</v>
      </c>
      <c r="H144" s="7">
        <f t="shared" si="2"/>
        <v>0.53200000000000003</v>
      </c>
    </row>
    <row r="145" spans="1:8" ht="15.75" outlineLevel="1" x14ac:dyDescent="0.25">
      <c r="A145" s="9"/>
      <c r="B145" s="35"/>
      <c r="C145" s="33"/>
      <c r="D145" s="33"/>
      <c r="E145" s="18" t="s">
        <v>24</v>
      </c>
      <c r="F145" s="7">
        <v>560</v>
      </c>
      <c r="G145" s="6">
        <v>442</v>
      </c>
      <c r="H145" s="7">
        <f t="shared" si="2"/>
        <v>0.442</v>
      </c>
    </row>
    <row r="146" spans="1:8" ht="15.75" outlineLevel="1" x14ac:dyDescent="0.25">
      <c r="A146" s="9"/>
      <c r="B146" s="35"/>
      <c r="C146" s="32" t="s">
        <v>75</v>
      </c>
      <c r="D146" s="32" t="s">
        <v>31</v>
      </c>
      <c r="E146" s="18" t="s">
        <v>18</v>
      </c>
      <c r="F146" s="7">
        <v>560</v>
      </c>
      <c r="G146" s="6">
        <v>532</v>
      </c>
      <c r="H146" s="7">
        <f t="shared" si="2"/>
        <v>0.53200000000000003</v>
      </c>
    </row>
    <row r="147" spans="1:8" ht="15.75" outlineLevel="1" x14ac:dyDescent="0.25">
      <c r="A147" s="9"/>
      <c r="B147" s="35"/>
      <c r="C147" s="33"/>
      <c r="D147" s="33"/>
      <c r="E147" s="18" t="s">
        <v>24</v>
      </c>
      <c r="F147" s="7">
        <v>560</v>
      </c>
      <c r="G147" s="6">
        <v>412</v>
      </c>
      <c r="H147" s="7">
        <f t="shared" si="2"/>
        <v>0.41199999999999998</v>
      </c>
    </row>
    <row r="148" spans="1:8" ht="15.75" outlineLevel="1" x14ac:dyDescent="0.25">
      <c r="A148" s="9"/>
      <c r="B148" s="35"/>
      <c r="C148" s="32" t="s">
        <v>133</v>
      </c>
      <c r="D148" s="32" t="s">
        <v>31</v>
      </c>
      <c r="E148" s="18" t="s">
        <v>18</v>
      </c>
      <c r="F148" s="7">
        <v>1000</v>
      </c>
      <c r="G148" s="6">
        <v>950</v>
      </c>
      <c r="H148" s="7">
        <f t="shared" si="2"/>
        <v>0.95</v>
      </c>
    </row>
    <row r="149" spans="1:8" ht="15.75" outlineLevel="1" x14ac:dyDescent="0.25">
      <c r="A149" s="9"/>
      <c r="B149" s="35"/>
      <c r="C149" s="33"/>
      <c r="D149" s="33"/>
      <c r="E149" s="18" t="s">
        <v>24</v>
      </c>
      <c r="F149" s="7">
        <v>1000</v>
      </c>
      <c r="G149" s="6">
        <v>900</v>
      </c>
      <c r="H149" s="7">
        <f t="shared" si="2"/>
        <v>0.9</v>
      </c>
    </row>
    <row r="150" spans="1:8" ht="15.75" outlineLevel="1" x14ac:dyDescent="0.25">
      <c r="A150" s="9"/>
      <c r="B150" s="35"/>
      <c r="C150" s="26" t="s">
        <v>134</v>
      </c>
      <c r="D150" s="16" t="s">
        <v>31</v>
      </c>
      <c r="E150" s="18" t="s">
        <v>18</v>
      </c>
      <c r="F150" s="7">
        <v>250</v>
      </c>
      <c r="G150" s="6">
        <v>157</v>
      </c>
      <c r="H150" s="7">
        <f t="shared" si="2"/>
        <v>0.157</v>
      </c>
    </row>
    <row r="151" spans="1:8" ht="15.75" outlineLevel="1" x14ac:dyDescent="0.25">
      <c r="A151" s="9"/>
      <c r="B151" s="35"/>
      <c r="C151" s="27" t="s">
        <v>135</v>
      </c>
      <c r="D151" s="16" t="s">
        <v>136</v>
      </c>
      <c r="E151" s="18" t="s">
        <v>18</v>
      </c>
      <c r="F151" s="7">
        <v>100</v>
      </c>
      <c r="G151" s="6">
        <v>0</v>
      </c>
      <c r="H151" s="7">
        <f t="shared" si="2"/>
        <v>0</v>
      </c>
    </row>
    <row r="152" spans="1:8" ht="15.75" outlineLevel="1" x14ac:dyDescent="0.25">
      <c r="A152" s="9"/>
      <c r="B152" s="35"/>
      <c r="C152" s="27" t="s">
        <v>137</v>
      </c>
      <c r="D152" s="16" t="s">
        <v>31</v>
      </c>
      <c r="E152" s="18" t="s">
        <v>18</v>
      </c>
      <c r="F152" s="7">
        <v>320</v>
      </c>
      <c r="G152" s="6">
        <v>255</v>
      </c>
      <c r="H152" s="7">
        <f t="shared" si="2"/>
        <v>0.255</v>
      </c>
    </row>
    <row r="153" spans="1:8" ht="15.75" outlineLevel="1" x14ac:dyDescent="0.25">
      <c r="A153" s="9"/>
      <c r="B153" s="35"/>
      <c r="C153" s="27" t="s">
        <v>138</v>
      </c>
      <c r="D153" s="16" t="s">
        <v>31</v>
      </c>
      <c r="E153" s="18" t="s">
        <v>18</v>
      </c>
      <c r="F153" s="7">
        <v>250</v>
      </c>
      <c r="G153" s="6">
        <v>235</v>
      </c>
      <c r="H153" s="7">
        <f t="shared" si="2"/>
        <v>0.23499999999999999</v>
      </c>
    </row>
    <row r="154" spans="1:8" ht="15.75" outlineLevel="1" x14ac:dyDescent="0.25">
      <c r="A154" s="9"/>
      <c r="B154" s="35"/>
      <c r="C154" s="32" t="s">
        <v>139</v>
      </c>
      <c r="D154" s="32" t="s">
        <v>31</v>
      </c>
      <c r="E154" s="18" t="s">
        <v>18</v>
      </c>
      <c r="F154" s="7">
        <v>630</v>
      </c>
      <c r="G154" s="6">
        <v>298.5</v>
      </c>
      <c r="H154" s="7">
        <f t="shared" si="2"/>
        <v>0.29849999999999999</v>
      </c>
    </row>
    <row r="155" spans="1:8" ht="15.75" outlineLevel="1" x14ac:dyDescent="0.25">
      <c r="A155" s="9"/>
      <c r="B155" s="35"/>
      <c r="C155" s="33"/>
      <c r="D155" s="33"/>
      <c r="E155" s="18" t="s">
        <v>24</v>
      </c>
      <c r="F155" s="7">
        <v>630</v>
      </c>
      <c r="G155" s="6">
        <v>335</v>
      </c>
      <c r="H155" s="7">
        <f t="shared" si="2"/>
        <v>0.33500000000000002</v>
      </c>
    </row>
    <row r="156" spans="1:8" ht="15.75" outlineLevel="1" x14ac:dyDescent="0.25">
      <c r="A156" s="9"/>
      <c r="B156" s="35"/>
      <c r="C156" s="14" t="s">
        <v>140</v>
      </c>
      <c r="D156" s="14" t="s">
        <v>31</v>
      </c>
      <c r="E156" s="18" t="s">
        <v>18</v>
      </c>
      <c r="F156" s="7">
        <v>400</v>
      </c>
      <c r="G156" s="6">
        <v>146.5</v>
      </c>
      <c r="H156" s="7">
        <f t="shared" si="2"/>
        <v>0.14649999999999999</v>
      </c>
    </row>
    <row r="157" spans="1:8" ht="15.75" outlineLevel="1" x14ac:dyDescent="0.25">
      <c r="A157" s="9"/>
      <c r="B157" s="35"/>
      <c r="C157" s="14" t="s">
        <v>141</v>
      </c>
      <c r="D157" s="14" t="s">
        <v>31</v>
      </c>
      <c r="E157" s="18" t="s">
        <v>18</v>
      </c>
      <c r="F157" s="7">
        <v>400</v>
      </c>
      <c r="G157" s="6">
        <v>320</v>
      </c>
      <c r="H157" s="7">
        <f t="shared" si="2"/>
        <v>0.32</v>
      </c>
    </row>
    <row r="158" spans="1:8" ht="15.75" outlineLevel="1" x14ac:dyDescent="0.25">
      <c r="A158" s="9"/>
      <c r="B158" s="35"/>
      <c r="C158" s="14" t="s">
        <v>142</v>
      </c>
      <c r="D158" s="14" t="s">
        <v>31</v>
      </c>
      <c r="E158" s="18" t="s">
        <v>18</v>
      </c>
      <c r="F158" s="7">
        <v>250</v>
      </c>
      <c r="G158" s="6">
        <v>197</v>
      </c>
      <c r="H158" s="7">
        <f t="shared" si="2"/>
        <v>0.19700000000000001</v>
      </c>
    </row>
    <row r="159" spans="1:8" ht="15.75" outlineLevel="1" x14ac:dyDescent="0.25">
      <c r="A159" s="9"/>
      <c r="B159" s="35"/>
      <c r="C159" s="14" t="s">
        <v>143</v>
      </c>
      <c r="D159" s="14" t="s">
        <v>31</v>
      </c>
      <c r="E159" s="18" t="s">
        <v>18</v>
      </c>
      <c r="F159" s="7">
        <v>400</v>
      </c>
      <c r="G159" s="6">
        <v>180</v>
      </c>
      <c r="H159" s="7">
        <f t="shared" si="2"/>
        <v>0.18</v>
      </c>
    </row>
    <row r="160" spans="1:8" ht="15.75" outlineLevel="1" x14ac:dyDescent="0.25">
      <c r="A160" s="9"/>
      <c r="B160" s="35"/>
      <c r="C160" s="14" t="s">
        <v>144</v>
      </c>
      <c r="D160" s="14" t="s">
        <v>31</v>
      </c>
      <c r="E160" s="18" t="s">
        <v>18</v>
      </c>
      <c r="F160" s="7">
        <v>400</v>
      </c>
      <c r="G160" s="6">
        <v>80</v>
      </c>
      <c r="H160" s="7">
        <f t="shared" si="2"/>
        <v>0.08</v>
      </c>
    </row>
    <row r="161" spans="1:8" ht="15.75" outlineLevel="1" x14ac:dyDescent="0.25">
      <c r="A161" s="9"/>
      <c r="B161" s="35"/>
      <c r="C161" s="32" t="s">
        <v>145</v>
      </c>
      <c r="D161" s="32" t="s">
        <v>31</v>
      </c>
      <c r="E161" s="18" t="s">
        <v>18</v>
      </c>
      <c r="F161" s="7">
        <v>320</v>
      </c>
      <c r="G161" s="6">
        <v>114</v>
      </c>
      <c r="H161" s="7">
        <f t="shared" si="2"/>
        <v>0.114</v>
      </c>
    </row>
    <row r="162" spans="1:8" ht="15.75" outlineLevel="1" x14ac:dyDescent="0.25">
      <c r="A162" s="9"/>
      <c r="B162" s="35"/>
      <c r="C162" s="33"/>
      <c r="D162" s="33"/>
      <c r="E162" s="18" t="s">
        <v>24</v>
      </c>
      <c r="F162" s="7">
        <v>320</v>
      </c>
      <c r="G162" s="6">
        <v>114</v>
      </c>
      <c r="H162" s="7">
        <f t="shared" si="2"/>
        <v>0.114</v>
      </c>
    </row>
    <row r="163" spans="1:8" ht="15.75" outlineLevel="1" x14ac:dyDescent="0.25">
      <c r="A163" s="9"/>
      <c r="B163" s="35"/>
      <c r="C163" s="32" t="s">
        <v>70</v>
      </c>
      <c r="D163" s="32" t="s">
        <v>31</v>
      </c>
      <c r="E163" s="18" t="s">
        <v>18</v>
      </c>
      <c r="F163" s="7">
        <v>1000</v>
      </c>
      <c r="G163" s="6">
        <v>950</v>
      </c>
      <c r="H163" s="7">
        <f t="shared" si="2"/>
        <v>0.95</v>
      </c>
    </row>
    <row r="164" spans="1:8" ht="15.75" outlineLevel="1" x14ac:dyDescent="0.25">
      <c r="A164" s="9"/>
      <c r="B164" s="35"/>
      <c r="C164" s="33"/>
      <c r="D164" s="33"/>
      <c r="E164" s="18" t="s">
        <v>24</v>
      </c>
      <c r="F164" s="7">
        <v>1000</v>
      </c>
      <c r="G164" s="6">
        <v>950</v>
      </c>
      <c r="H164" s="7">
        <f t="shared" si="2"/>
        <v>0.95</v>
      </c>
    </row>
    <row r="165" spans="1:8" ht="15.75" outlineLevel="1" x14ac:dyDescent="0.25">
      <c r="A165" s="9"/>
      <c r="B165" s="35"/>
      <c r="C165" s="32" t="s">
        <v>146</v>
      </c>
      <c r="D165" s="46" t="s">
        <v>31</v>
      </c>
      <c r="E165" s="18" t="s">
        <v>18</v>
      </c>
      <c r="F165" s="7">
        <v>630</v>
      </c>
      <c r="G165" s="6">
        <v>350</v>
      </c>
      <c r="H165" s="7">
        <f t="shared" si="2"/>
        <v>0.35</v>
      </c>
    </row>
    <row r="166" spans="1:8" ht="15.75" outlineLevel="1" x14ac:dyDescent="0.25">
      <c r="A166" s="9"/>
      <c r="B166" s="33"/>
      <c r="C166" s="33"/>
      <c r="D166" s="47"/>
      <c r="E166" s="18" t="s">
        <v>24</v>
      </c>
      <c r="F166" s="7">
        <v>630</v>
      </c>
      <c r="G166" s="6">
        <v>350</v>
      </c>
      <c r="H166" s="7">
        <f t="shared" si="2"/>
        <v>0.35</v>
      </c>
    </row>
    <row r="167" spans="1:8" ht="15.75" outlineLevel="1" x14ac:dyDescent="0.25">
      <c r="A167" s="9"/>
      <c r="B167" s="39" t="s">
        <v>147</v>
      </c>
      <c r="C167" s="32" t="s">
        <v>148</v>
      </c>
      <c r="D167" s="46" t="s">
        <v>17</v>
      </c>
      <c r="E167" s="18" t="s">
        <v>18</v>
      </c>
      <c r="F167" s="7">
        <v>630</v>
      </c>
      <c r="G167" s="6">
        <v>0</v>
      </c>
      <c r="H167" s="7">
        <f t="shared" si="2"/>
        <v>0</v>
      </c>
    </row>
    <row r="168" spans="1:8" ht="15.75" outlineLevel="1" x14ac:dyDescent="0.25">
      <c r="A168" s="9"/>
      <c r="B168" s="39"/>
      <c r="C168" s="33"/>
      <c r="D168" s="47"/>
      <c r="E168" s="18" t="s">
        <v>24</v>
      </c>
      <c r="F168" s="7">
        <v>630</v>
      </c>
      <c r="G168" s="6">
        <v>0</v>
      </c>
      <c r="H168" s="7">
        <f t="shared" si="2"/>
        <v>0</v>
      </c>
    </row>
    <row r="169" spans="1:8" ht="15.75" outlineLevel="1" x14ac:dyDescent="0.25">
      <c r="A169" s="9"/>
      <c r="B169" s="39"/>
      <c r="C169" s="32" t="s">
        <v>42</v>
      </c>
      <c r="D169" s="46" t="s">
        <v>31</v>
      </c>
      <c r="E169" s="18" t="s">
        <v>18</v>
      </c>
      <c r="F169" s="7">
        <v>1600</v>
      </c>
      <c r="G169" s="6">
        <v>130</v>
      </c>
      <c r="H169" s="7">
        <f t="shared" si="2"/>
        <v>0.13</v>
      </c>
    </row>
    <row r="170" spans="1:8" ht="15.75" outlineLevel="1" x14ac:dyDescent="0.25">
      <c r="A170" s="9"/>
      <c r="B170" s="39"/>
      <c r="C170" s="33"/>
      <c r="D170" s="47"/>
      <c r="E170" s="18" t="s">
        <v>24</v>
      </c>
      <c r="F170" s="7">
        <v>630</v>
      </c>
      <c r="G170" s="6">
        <v>100</v>
      </c>
      <c r="H170" s="7">
        <f t="shared" si="2"/>
        <v>0.1</v>
      </c>
    </row>
    <row r="171" spans="1:8" ht="15.75" outlineLevel="1" x14ac:dyDescent="0.25">
      <c r="A171" s="9"/>
      <c r="B171" s="39"/>
      <c r="C171" s="32" t="s">
        <v>151</v>
      </c>
      <c r="D171" s="28" t="s">
        <v>17</v>
      </c>
      <c r="E171" s="18" t="s">
        <v>18</v>
      </c>
      <c r="F171" s="7">
        <v>630</v>
      </c>
      <c r="G171" s="6">
        <v>298.5</v>
      </c>
      <c r="H171" s="22">
        <f t="shared" si="2"/>
        <v>0.29849999999999999</v>
      </c>
    </row>
    <row r="172" spans="1:8" ht="15.75" outlineLevel="1" x14ac:dyDescent="0.25">
      <c r="A172" s="9"/>
      <c r="B172" s="39"/>
      <c r="C172" s="33"/>
      <c r="D172" s="28" t="s">
        <v>17</v>
      </c>
      <c r="E172" s="18" t="s">
        <v>24</v>
      </c>
      <c r="F172" s="7">
        <v>630</v>
      </c>
      <c r="G172" s="6">
        <v>358</v>
      </c>
      <c r="H172" s="7">
        <f t="shared" si="2"/>
        <v>0.35799999999999998</v>
      </c>
    </row>
    <row r="173" spans="1:8" ht="15.75" outlineLevel="1" x14ac:dyDescent="0.25">
      <c r="A173" s="9"/>
      <c r="B173" s="32" t="s">
        <v>152</v>
      </c>
      <c r="C173" s="14" t="s">
        <v>149</v>
      </c>
      <c r="D173" s="28" t="s">
        <v>17</v>
      </c>
      <c r="E173" s="18" t="s">
        <v>18</v>
      </c>
      <c r="F173" s="7">
        <v>400</v>
      </c>
      <c r="G173" s="6">
        <v>143</v>
      </c>
      <c r="H173" s="7">
        <f t="shared" si="2"/>
        <v>0.14299999999999999</v>
      </c>
    </row>
    <row r="174" spans="1:8" ht="15.75" outlineLevel="1" x14ac:dyDescent="0.25">
      <c r="A174" s="9"/>
      <c r="B174" s="33"/>
      <c r="C174" s="14" t="s">
        <v>150</v>
      </c>
      <c r="D174" s="28" t="s">
        <v>17</v>
      </c>
      <c r="E174" s="18" t="s">
        <v>18</v>
      </c>
      <c r="F174" s="7">
        <v>1000</v>
      </c>
      <c r="G174" s="6">
        <v>450</v>
      </c>
      <c r="H174" s="7">
        <f t="shared" si="2"/>
        <v>0.45</v>
      </c>
    </row>
    <row r="175" spans="1:8" ht="15.75" x14ac:dyDescent="0.25">
      <c r="A175" s="42" t="s">
        <v>80</v>
      </c>
      <c r="B175" s="39" t="s">
        <v>81</v>
      </c>
      <c r="C175" s="16" t="s">
        <v>82</v>
      </c>
      <c r="D175" s="19" t="s">
        <v>31</v>
      </c>
      <c r="E175" s="19" t="s">
        <v>18</v>
      </c>
      <c r="F175" s="20">
        <v>400</v>
      </c>
      <c r="G175" s="21">
        <v>322</v>
      </c>
      <c r="H175" s="7">
        <f t="shared" si="2"/>
        <v>0.32200000000000001</v>
      </c>
    </row>
    <row r="176" spans="1:8" ht="15.75" x14ac:dyDescent="0.25">
      <c r="A176" s="42"/>
      <c r="B176" s="39"/>
      <c r="C176" s="39" t="s">
        <v>83</v>
      </c>
      <c r="D176" s="39" t="s">
        <v>31</v>
      </c>
      <c r="E176" s="19" t="s">
        <v>18</v>
      </c>
      <c r="F176" s="20">
        <v>250</v>
      </c>
      <c r="G176" s="21">
        <v>219</v>
      </c>
      <c r="H176" s="7">
        <f t="shared" si="2"/>
        <v>0.219</v>
      </c>
    </row>
    <row r="177" spans="1:8" ht="15.75" x14ac:dyDescent="0.25">
      <c r="A177" s="42"/>
      <c r="B177" s="39"/>
      <c r="C177" s="39"/>
      <c r="D177" s="39"/>
      <c r="E177" s="19" t="s">
        <v>24</v>
      </c>
      <c r="F177" s="20">
        <v>250</v>
      </c>
      <c r="G177" s="21">
        <v>219</v>
      </c>
      <c r="H177" s="7">
        <f t="shared" si="2"/>
        <v>0.219</v>
      </c>
    </row>
    <row r="178" spans="1:8" ht="15.75" x14ac:dyDescent="0.25">
      <c r="A178" s="42"/>
      <c r="B178" s="39"/>
      <c r="C178" s="39" t="s">
        <v>42</v>
      </c>
      <c r="D178" s="39" t="s">
        <v>31</v>
      </c>
      <c r="E178" s="19" t="s">
        <v>42</v>
      </c>
      <c r="F178" s="20">
        <v>1000</v>
      </c>
      <c r="G178" s="21">
        <v>916</v>
      </c>
      <c r="H178" s="7">
        <f t="shared" si="2"/>
        <v>0.91600000000000004</v>
      </c>
    </row>
    <row r="179" spans="1:8" ht="15.75" x14ac:dyDescent="0.25">
      <c r="A179" s="42"/>
      <c r="B179" s="39"/>
      <c r="C179" s="39"/>
      <c r="D179" s="39"/>
      <c r="E179" s="19" t="s">
        <v>43</v>
      </c>
      <c r="F179" s="20">
        <v>1000</v>
      </c>
      <c r="G179" s="21">
        <v>916</v>
      </c>
      <c r="H179" s="7">
        <f t="shared" si="2"/>
        <v>0.91600000000000004</v>
      </c>
    </row>
    <row r="180" spans="1:8" ht="15.75" x14ac:dyDescent="0.25">
      <c r="A180" s="42"/>
      <c r="B180" s="39"/>
      <c r="C180" s="39" t="s">
        <v>43</v>
      </c>
      <c r="D180" s="41" t="s">
        <v>31</v>
      </c>
      <c r="E180" s="19" t="s">
        <v>42</v>
      </c>
      <c r="F180" s="20">
        <v>630</v>
      </c>
      <c r="G180" s="21">
        <v>546</v>
      </c>
      <c r="H180" s="7">
        <f t="shared" si="2"/>
        <v>0.54600000000000004</v>
      </c>
    </row>
    <row r="181" spans="1:8" ht="15.75" x14ac:dyDescent="0.25">
      <c r="A181" s="42"/>
      <c r="B181" s="39"/>
      <c r="C181" s="39"/>
      <c r="D181" s="41"/>
      <c r="E181" s="19" t="s">
        <v>43</v>
      </c>
      <c r="F181" s="20">
        <v>630</v>
      </c>
      <c r="G181" s="21">
        <v>546</v>
      </c>
      <c r="H181" s="7">
        <f t="shared" si="2"/>
        <v>0.54600000000000004</v>
      </c>
    </row>
    <row r="182" spans="1:8" ht="15.75" x14ac:dyDescent="0.25">
      <c r="A182" s="42"/>
      <c r="B182" s="39"/>
      <c r="C182" s="39" t="s">
        <v>77</v>
      </c>
      <c r="D182" s="39" t="s">
        <v>31</v>
      </c>
      <c r="E182" s="19" t="s">
        <v>42</v>
      </c>
      <c r="F182" s="20">
        <v>1000</v>
      </c>
      <c r="G182" s="21">
        <v>916</v>
      </c>
      <c r="H182" s="7">
        <f t="shared" si="2"/>
        <v>0.91600000000000004</v>
      </c>
    </row>
    <row r="183" spans="1:8" ht="15.75" x14ac:dyDescent="0.25">
      <c r="A183" s="42"/>
      <c r="B183" s="39"/>
      <c r="C183" s="39"/>
      <c r="D183" s="39"/>
      <c r="E183" s="19" t="s">
        <v>43</v>
      </c>
      <c r="F183" s="20">
        <v>1000</v>
      </c>
      <c r="G183" s="21">
        <v>916</v>
      </c>
      <c r="H183" s="7">
        <f t="shared" si="2"/>
        <v>0.91600000000000004</v>
      </c>
    </row>
    <row r="184" spans="1:8" ht="17.25" customHeight="1" x14ac:dyDescent="0.25">
      <c r="A184" s="42"/>
      <c r="B184" s="39"/>
      <c r="C184" s="39" t="s">
        <v>84</v>
      </c>
      <c r="D184" s="39" t="s">
        <v>31</v>
      </c>
      <c r="E184" s="19" t="s">
        <v>42</v>
      </c>
      <c r="F184" s="20">
        <v>250</v>
      </c>
      <c r="G184" s="21">
        <v>170</v>
      </c>
      <c r="H184" s="7">
        <f t="shared" si="2"/>
        <v>0.17</v>
      </c>
    </row>
    <row r="185" spans="1:8" ht="15.75" x14ac:dyDescent="0.25">
      <c r="A185" s="42"/>
      <c r="B185" s="39"/>
      <c r="C185" s="39"/>
      <c r="D185" s="39"/>
      <c r="E185" s="19" t="s">
        <v>43</v>
      </c>
      <c r="F185" s="20">
        <v>250</v>
      </c>
      <c r="G185" s="21">
        <v>170</v>
      </c>
      <c r="H185" s="7">
        <f t="shared" si="2"/>
        <v>0.17</v>
      </c>
    </row>
    <row r="186" spans="1:8" ht="15.75" x14ac:dyDescent="0.25">
      <c r="A186" s="42"/>
      <c r="B186" s="39"/>
      <c r="C186" s="19" t="s">
        <v>85</v>
      </c>
      <c r="D186" s="19" t="s">
        <v>31</v>
      </c>
      <c r="E186" s="19" t="s">
        <v>42</v>
      </c>
      <c r="F186" s="20">
        <v>250</v>
      </c>
      <c r="G186" s="21">
        <v>219</v>
      </c>
      <c r="H186" s="7">
        <f t="shared" si="2"/>
        <v>0.219</v>
      </c>
    </row>
    <row r="187" spans="1:8" ht="15.75" x14ac:dyDescent="0.25">
      <c r="A187" s="42"/>
      <c r="B187" s="39"/>
      <c r="C187" s="39" t="s">
        <v>86</v>
      </c>
      <c r="D187" s="39" t="s">
        <v>31</v>
      </c>
      <c r="E187" s="19" t="s">
        <v>42</v>
      </c>
      <c r="F187" s="20">
        <v>400</v>
      </c>
      <c r="G187" s="21">
        <v>369</v>
      </c>
      <c r="H187" s="7">
        <f t="shared" si="2"/>
        <v>0.36899999999999999</v>
      </c>
    </row>
    <row r="188" spans="1:8" ht="15.75" x14ac:dyDescent="0.25">
      <c r="A188" s="42"/>
      <c r="B188" s="39"/>
      <c r="C188" s="39"/>
      <c r="D188" s="39"/>
      <c r="E188" s="19" t="s">
        <v>43</v>
      </c>
      <c r="F188" s="20">
        <v>320</v>
      </c>
      <c r="G188" s="21">
        <v>289</v>
      </c>
      <c r="H188" s="7">
        <f t="shared" si="2"/>
        <v>0.28899999999999998</v>
      </c>
    </row>
    <row r="189" spans="1:8" ht="15.75" x14ac:dyDescent="0.25">
      <c r="A189" s="42"/>
      <c r="B189" s="39"/>
      <c r="C189" s="39" t="s">
        <v>87</v>
      </c>
      <c r="D189" s="39" t="s">
        <v>31</v>
      </c>
      <c r="E189" s="19" t="s">
        <v>42</v>
      </c>
      <c r="F189" s="20">
        <v>250</v>
      </c>
      <c r="G189" s="21">
        <v>219</v>
      </c>
      <c r="H189" s="7">
        <f t="shared" si="2"/>
        <v>0.219</v>
      </c>
    </row>
    <row r="190" spans="1:8" ht="15.75" x14ac:dyDescent="0.25">
      <c r="A190" s="42"/>
      <c r="B190" s="39"/>
      <c r="C190" s="39"/>
      <c r="D190" s="39"/>
      <c r="E190" s="19" t="s">
        <v>43</v>
      </c>
      <c r="F190" s="20">
        <v>320</v>
      </c>
      <c r="G190" s="21">
        <v>289</v>
      </c>
      <c r="H190" s="7">
        <f t="shared" si="2"/>
        <v>0.28899999999999998</v>
      </c>
    </row>
    <row r="191" spans="1:8" ht="15.75" x14ac:dyDescent="0.25">
      <c r="A191" s="42"/>
      <c r="B191" s="39"/>
      <c r="C191" s="19" t="s">
        <v>88</v>
      </c>
      <c r="D191" s="19" t="s">
        <v>31</v>
      </c>
      <c r="E191" s="19" t="s">
        <v>42</v>
      </c>
      <c r="F191" s="20">
        <v>400</v>
      </c>
      <c r="G191" s="21">
        <v>237</v>
      </c>
      <c r="H191" s="7">
        <f t="shared" si="2"/>
        <v>0.23699999999999999</v>
      </c>
    </row>
    <row r="192" spans="1:8" ht="15.75" x14ac:dyDescent="0.25">
      <c r="A192" s="42"/>
      <c r="B192" s="39"/>
      <c r="C192" s="19" t="s">
        <v>89</v>
      </c>
      <c r="D192" s="19" t="s">
        <v>31</v>
      </c>
      <c r="E192" s="19" t="s">
        <v>42</v>
      </c>
      <c r="F192" s="20">
        <v>320</v>
      </c>
      <c r="G192" s="21">
        <v>277</v>
      </c>
      <c r="H192" s="7">
        <f t="shared" si="2"/>
        <v>0.27700000000000002</v>
      </c>
    </row>
    <row r="193" spans="1:8" ht="15.75" hidden="1" outlineLevel="1" x14ac:dyDescent="0.25">
      <c r="A193" s="42"/>
      <c r="B193" s="39"/>
      <c r="C193" s="39" t="s">
        <v>90</v>
      </c>
      <c r="D193" s="39" t="s">
        <v>23</v>
      </c>
      <c r="E193" s="19" t="s">
        <v>42</v>
      </c>
      <c r="F193" s="20">
        <v>1800</v>
      </c>
      <c r="G193" s="21">
        <v>1470</v>
      </c>
      <c r="H193" s="7">
        <f t="shared" si="2"/>
        <v>1.47</v>
      </c>
    </row>
    <row r="194" spans="1:8" ht="15.75" hidden="1" outlineLevel="1" x14ac:dyDescent="0.25">
      <c r="A194" s="42"/>
      <c r="B194" s="39"/>
      <c r="C194" s="39"/>
      <c r="D194" s="39"/>
      <c r="E194" s="19" t="s">
        <v>43</v>
      </c>
      <c r="F194" s="20">
        <v>1600</v>
      </c>
      <c r="G194" s="21">
        <v>1307</v>
      </c>
      <c r="H194" s="7">
        <f t="shared" si="2"/>
        <v>1.3069999999999999</v>
      </c>
    </row>
    <row r="195" spans="1:8" ht="15.75" hidden="1" outlineLevel="1" x14ac:dyDescent="0.25">
      <c r="A195" s="42"/>
      <c r="B195" s="39"/>
      <c r="C195" s="39" t="s">
        <v>91</v>
      </c>
      <c r="D195" s="39" t="s">
        <v>23</v>
      </c>
      <c r="E195" s="19" t="s">
        <v>42</v>
      </c>
      <c r="F195" s="20">
        <v>6300</v>
      </c>
      <c r="G195" s="21">
        <v>5157</v>
      </c>
      <c r="H195" s="7">
        <f t="shared" si="2"/>
        <v>5.157</v>
      </c>
    </row>
    <row r="196" spans="1:8" ht="15.75" hidden="1" outlineLevel="1" x14ac:dyDescent="0.25">
      <c r="A196" s="42"/>
      <c r="B196" s="39"/>
      <c r="C196" s="39"/>
      <c r="D196" s="39"/>
      <c r="E196" s="19" t="s">
        <v>43</v>
      </c>
      <c r="F196" s="20">
        <v>6300</v>
      </c>
      <c r="G196" s="21">
        <v>5157</v>
      </c>
      <c r="H196" s="7">
        <f t="shared" si="2"/>
        <v>5.157</v>
      </c>
    </row>
    <row r="197" spans="1:8" ht="15.75" collapsed="1" x14ac:dyDescent="0.25">
      <c r="A197" s="42"/>
      <c r="B197" s="39"/>
      <c r="C197" s="39" t="s">
        <v>101</v>
      </c>
      <c r="D197" s="39" t="s">
        <v>31</v>
      </c>
      <c r="E197" s="19" t="s">
        <v>42</v>
      </c>
      <c r="F197" s="20">
        <v>630</v>
      </c>
      <c r="G197" s="21">
        <v>548</v>
      </c>
      <c r="H197" s="7">
        <f t="shared" si="2"/>
        <v>0.54800000000000004</v>
      </c>
    </row>
    <row r="198" spans="1:8" ht="15.75" x14ac:dyDescent="0.25">
      <c r="A198" s="42"/>
      <c r="B198" s="39"/>
      <c r="C198" s="39"/>
      <c r="D198" s="39"/>
      <c r="E198" s="19" t="s">
        <v>43</v>
      </c>
      <c r="F198" s="20">
        <v>630</v>
      </c>
      <c r="G198" s="21">
        <v>548</v>
      </c>
      <c r="H198" s="7">
        <f t="shared" si="2"/>
        <v>0.54800000000000004</v>
      </c>
    </row>
    <row r="199" spans="1:8" ht="27.75" customHeight="1" x14ac:dyDescent="0.25">
      <c r="A199" s="3"/>
      <c r="B199" s="12" t="s">
        <v>157</v>
      </c>
      <c r="C199" s="12"/>
      <c r="D199" s="12"/>
      <c r="E199" s="12"/>
      <c r="F199" s="13">
        <f>SUM(F7:F198)</f>
        <v>361200</v>
      </c>
      <c r="G199" s="13">
        <f t="shared" ref="G199:H199" si="3">SUM(G7:G198)</f>
        <v>189688.22368555557</v>
      </c>
      <c r="H199" s="13">
        <f t="shared" si="3"/>
        <v>189.6882236855555</v>
      </c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  <row r="234" spans="1:8" ht="15.75" x14ac:dyDescent="0.25">
      <c r="A234" s="3"/>
      <c r="B234" s="3"/>
      <c r="C234" s="3"/>
      <c r="D234" s="3"/>
      <c r="E234" s="3"/>
      <c r="F234" s="3"/>
      <c r="G234" s="3"/>
      <c r="H234" s="3"/>
    </row>
    <row r="235" spans="1:8" ht="15.75" x14ac:dyDescent="0.25">
      <c r="A235" s="3"/>
      <c r="B235" s="3"/>
      <c r="C235" s="3"/>
      <c r="D235" s="3"/>
      <c r="E235" s="3"/>
      <c r="F235" s="3"/>
      <c r="G235" s="3"/>
      <c r="H235" s="3"/>
    </row>
    <row r="236" spans="1:8" ht="15.75" x14ac:dyDescent="0.25">
      <c r="A236" s="3"/>
      <c r="B236" s="3"/>
      <c r="C236" s="3"/>
      <c r="D236" s="3"/>
      <c r="E236" s="3"/>
      <c r="F236" s="3"/>
      <c r="G236" s="3"/>
      <c r="H236" s="3"/>
    </row>
    <row r="237" spans="1:8" ht="15.75" x14ac:dyDescent="0.25">
      <c r="A237" s="3"/>
      <c r="B237" s="3"/>
      <c r="C237" s="3"/>
      <c r="D237" s="3"/>
      <c r="E237" s="3"/>
      <c r="F237" s="3"/>
      <c r="G237" s="3"/>
      <c r="H237" s="3"/>
    </row>
    <row r="238" spans="1:8" ht="15.75" x14ac:dyDescent="0.25">
      <c r="A238" s="3"/>
      <c r="B238" s="3"/>
      <c r="C238" s="3"/>
      <c r="D238" s="3"/>
      <c r="E238" s="3"/>
      <c r="F238" s="3"/>
      <c r="G238" s="3"/>
      <c r="H238" s="3"/>
    </row>
    <row r="239" spans="1:8" ht="15.75" x14ac:dyDescent="0.25">
      <c r="A239" s="3"/>
      <c r="B239" s="3"/>
      <c r="C239" s="3"/>
      <c r="D239" s="3"/>
      <c r="E239" s="3"/>
      <c r="F239" s="3"/>
      <c r="G239" s="3"/>
      <c r="H239" s="3"/>
    </row>
    <row r="240" spans="1:8" ht="15.75" x14ac:dyDescent="0.25">
      <c r="A240" s="3"/>
      <c r="B240" s="3"/>
      <c r="C240" s="3"/>
      <c r="D240" s="3"/>
      <c r="E240" s="3"/>
      <c r="F240" s="3"/>
      <c r="G240" s="3"/>
      <c r="H240" s="3"/>
    </row>
    <row r="241" spans="1:8" ht="15.75" x14ac:dyDescent="0.25">
      <c r="A241" s="3"/>
      <c r="B241" s="3"/>
      <c r="C241" s="3"/>
      <c r="D241" s="3"/>
      <c r="E241" s="3"/>
      <c r="F241" s="3"/>
      <c r="G241" s="3"/>
      <c r="H241" s="3"/>
    </row>
    <row r="242" spans="1:8" ht="15.75" x14ac:dyDescent="0.25">
      <c r="A242" s="3"/>
      <c r="B242" s="3"/>
      <c r="C242" s="3"/>
      <c r="D242" s="3"/>
      <c r="E242" s="3"/>
      <c r="F242" s="3"/>
      <c r="G242" s="3"/>
      <c r="H242" s="3"/>
    </row>
    <row r="243" spans="1:8" ht="15.75" x14ac:dyDescent="0.25">
      <c r="A243" s="3"/>
      <c r="B243" s="3"/>
      <c r="C243" s="3"/>
      <c r="D243" s="3"/>
      <c r="E243" s="3"/>
      <c r="F243" s="3"/>
      <c r="G243" s="3"/>
      <c r="H243" s="3"/>
    </row>
    <row r="244" spans="1:8" ht="15.75" x14ac:dyDescent="0.25">
      <c r="A244" s="3"/>
      <c r="B244" s="3"/>
      <c r="C244" s="3"/>
      <c r="D244" s="3"/>
      <c r="E244" s="3"/>
      <c r="F244" s="3"/>
      <c r="G244" s="3"/>
      <c r="H244" s="3"/>
    </row>
    <row r="245" spans="1:8" ht="15.75" x14ac:dyDescent="0.25">
      <c r="A245" s="3"/>
      <c r="B245" s="3"/>
      <c r="C245" s="3"/>
      <c r="D245" s="3"/>
      <c r="E245" s="3"/>
      <c r="F245" s="3"/>
      <c r="G245" s="3"/>
      <c r="H245" s="3"/>
    </row>
    <row r="246" spans="1:8" ht="15.75" x14ac:dyDescent="0.25">
      <c r="A246" s="3"/>
      <c r="B246" s="3"/>
      <c r="C246" s="3"/>
      <c r="D246" s="3"/>
      <c r="E246" s="3"/>
      <c r="F246" s="3"/>
      <c r="G246" s="3"/>
      <c r="H246" s="3"/>
    </row>
    <row r="247" spans="1:8" ht="15.75" x14ac:dyDescent="0.25">
      <c r="A247" s="3"/>
      <c r="B247" s="3"/>
      <c r="C247" s="3"/>
      <c r="D247" s="3"/>
      <c r="E247" s="3"/>
      <c r="F247" s="3"/>
      <c r="G247" s="3"/>
      <c r="H247" s="3"/>
    </row>
    <row r="248" spans="1:8" ht="15.75" x14ac:dyDescent="0.25">
      <c r="A248" s="3"/>
      <c r="B248" s="3"/>
      <c r="C248" s="3"/>
      <c r="D248" s="3"/>
      <c r="E248" s="3"/>
      <c r="F248" s="3"/>
      <c r="G248" s="3"/>
      <c r="H248" s="3"/>
    </row>
    <row r="249" spans="1:8" ht="15.75" x14ac:dyDescent="0.25">
      <c r="A249" s="3"/>
      <c r="B249" s="3"/>
      <c r="C249" s="3"/>
      <c r="D249" s="3"/>
      <c r="E249" s="3"/>
      <c r="F249" s="3"/>
      <c r="G249" s="3"/>
      <c r="H249" s="3"/>
    </row>
    <row r="250" spans="1:8" ht="15.75" x14ac:dyDescent="0.25">
      <c r="A250" s="3"/>
      <c r="B250" s="3"/>
      <c r="C250" s="3"/>
      <c r="D250" s="3"/>
      <c r="E250" s="3"/>
      <c r="F250" s="3"/>
      <c r="G250" s="3"/>
      <c r="H250" s="3"/>
    </row>
    <row r="251" spans="1:8" ht="15.75" x14ac:dyDescent="0.25">
      <c r="A251" s="3"/>
      <c r="B251" s="3"/>
      <c r="C251" s="3"/>
      <c r="D251" s="3"/>
      <c r="E251" s="3"/>
      <c r="F251" s="3"/>
      <c r="G251" s="3"/>
      <c r="H251" s="3"/>
    </row>
    <row r="252" spans="1:8" ht="15.75" x14ac:dyDescent="0.25">
      <c r="A252" s="3"/>
      <c r="B252" s="3"/>
      <c r="C252" s="3"/>
      <c r="D252" s="3"/>
      <c r="E252" s="3"/>
      <c r="F252" s="3"/>
      <c r="G252" s="3"/>
      <c r="H252" s="3"/>
    </row>
    <row r="253" spans="1:8" ht="15.75" x14ac:dyDescent="0.25">
      <c r="A253" s="3"/>
      <c r="B253" s="3"/>
      <c r="C253" s="3"/>
      <c r="D253" s="3"/>
      <c r="E253" s="3"/>
      <c r="F253" s="3"/>
      <c r="G253" s="3"/>
      <c r="H253" s="3"/>
    </row>
    <row r="254" spans="1:8" ht="15.75" x14ac:dyDescent="0.25">
      <c r="A254" s="3"/>
      <c r="B254" s="3"/>
      <c r="C254" s="3"/>
      <c r="D254" s="3"/>
      <c r="E254" s="3"/>
      <c r="F254" s="3"/>
      <c r="G254" s="3"/>
      <c r="H254" s="3"/>
    </row>
    <row r="255" spans="1:8" ht="15.75" x14ac:dyDescent="0.25">
      <c r="A255" s="3"/>
      <c r="B255" s="3"/>
      <c r="C255" s="3"/>
      <c r="D255" s="3"/>
      <c r="E255" s="3"/>
      <c r="F255" s="3"/>
      <c r="G255" s="3"/>
      <c r="H255" s="3"/>
    </row>
    <row r="256" spans="1:8" ht="15.75" x14ac:dyDescent="0.25">
      <c r="A256" s="3"/>
      <c r="B256" s="3"/>
      <c r="C256" s="3"/>
      <c r="D256" s="3"/>
      <c r="E256" s="3"/>
      <c r="F256" s="3"/>
      <c r="G256" s="3"/>
      <c r="H256" s="3"/>
    </row>
    <row r="257" spans="1:8" ht="15.75" x14ac:dyDescent="0.25">
      <c r="A257" s="3"/>
      <c r="B257" s="3"/>
      <c r="C257" s="3"/>
      <c r="D257" s="3"/>
      <c r="E257" s="3"/>
      <c r="F257" s="3"/>
      <c r="G257" s="3"/>
      <c r="H257" s="3"/>
    </row>
    <row r="258" spans="1:8" ht="15.75" x14ac:dyDescent="0.25">
      <c r="A258" s="3"/>
      <c r="B258" s="3"/>
      <c r="C258" s="3"/>
      <c r="D258" s="3"/>
      <c r="E258" s="3"/>
      <c r="F258" s="3"/>
      <c r="G258" s="3"/>
      <c r="H258" s="3"/>
    </row>
  </sheetData>
  <mergeCells count="172">
    <mergeCell ref="C171:C172"/>
    <mergeCell ref="B167:B172"/>
    <mergeCell ref="B173:B174"/>
    <mergeCell ref="B79:B82"/>
    <mergeCell ref="C154:C155"/>
    <mergeCell ref="D161:D162"/>
    <mergeCell ref="C161:C162"/>
    <mergeCell ref="C163:C164"/>
    <mergeCell ref="D163:D164"/>
    <mergeCell ref="C165:C166"/>
    <mergeCell ref="D165:D166"/>
    <mergeCell ref="B133:B166"/>
    <mergeCell ref="C167:C168"/>
    <mergeCell ref="D167:D168"/>
    <mergeCell ref="C169:C170"/>
    <mergeCell ref="D169:D170"/>
    <mergeCell ref="C133:C134"/>
    <mergeCell ref="D133:D134"/>
    <mergeCell ref="C135:C136"/>
    <mergeCell ref="D135:D136"/>
    <mergeCell ref="D139:D140"/>
    <mergeCell ref="C139:C140"/>
    <mergeCell ref="D144:D145"/>
    <mergeCell ref="D146:D147"/>
    <mergeCell ref="D148:D149"/>
    <mergeCell ref="D154:D155"/>
    <mergeCell ref="C144:C145"/>
    <mergeCell ref="C146:C147"/>
    <mergeCell ref="C148:C149"/>
    <mergeCell ref="C128:C129"/>
    <mergeCell ref="D128:D129"/>
    <mergeCell ref="C130:C131"/>
    <mergeCell ref="D130:D131"/>
    <mergeCell ref="B74:B78"/>
    <mergeCell ref="C116:C117"/>
    <mergeCell ref="D116:D117"/>
    <mergeCell ref="C118:C119"/>
    <mergeCell ref="D118:D119"/>
    <mergeCell ref="C122:C123"/>
    <mergeCell ref="D122:D123"/>
    <mergeCell ref="C126:C127"/>
    <mergeCell ref="D126:D127"/>
    <mergeCell ref="C107:C108"/>
    <mergeCell ref="D107:D108"/>
    <mergeCell ref="C109:C110"/>
    <mergeCell ref="D109:D110"/>
    <mergeCell ref="C111:C112"/>
    <mergeCell ref="D111:D112"/>
    <mergeCell ref="C114:C115"/>
    <mergeCell ref="D114:D115"/>
    <mergeCell ref="C64:C65"/>
    <mergeCell ref="D64:D65"/>
    <mergeCell ref="C66:C67"/>
    <mergeCell ref="C68:C69"/>
    <mergeCell ref="D66:D67"/>
    <mergeCell ref="D68:D69"/>
    <mergeCell ref="B63:B73"/>
    <mergeCell ref="C70:C73"/>
    <mergeCell ref="D70:D73"/>
    <mergeCell ref="D197:D198"/>
    <mergeCell ref="C197:C198"/>
    <mergeCell ref="B39:B42"/>
    <mergeCell ref="A28:A42"/>
    <mergeCell ref="A14:A27"/>
    <mergeCell ref="A57:A63"/>
    <mergeCell ref="A175:A198"/>
    <mergeCell ref="B175:B198"/>
    <mergeCell ref="A79:A83"/>
    <mergeCell ref="D102:D104"/>
    <mergeCell ref="C102:C104"/>
    <mergeCell ref="D105:D106"/>
    <mergeCell ref="C105:C106"/>
    <mergeCell ref="A87:A106"/>
    <mergeCell ref="D193:D194"/>
    <mergeCell ref="C193:C194"/>
    <mergeCell ref="C195:C196"/>
    <mergeCell ref="D195:D196"/>
    <mergeCell ref="D85:D86"/>
    <mergeCell ref="C85:C86"/>
    <mergeCell ref="D184:D185"/>
    <mergeCell ref="C184:C185"/>
    <mergeCell ref="D187:D188"/>
    <mergeCell ref="D189:D190"/>
    <mergeCell ref="C187:C188"/>
    <mergeCell ref="C189:C190"/>
    <mergeCell ref="D176:D177"/>
    <mergeCell ref="C176:C177"/>
    <mergeCell ref="D182:D183"/>
    <mergeCell ref="D180:D181"/>
    <mergeCell ref="D178:D179"/>
    <mergeCell ref="C178:C179"/>
    <mergeCell ref="C180:C181"/>
    <mergeCell ref="C182:C183"/>
    <mergeCell ref="B45:B56"/>
    <mergeCell ref="B43:B44"/>
    <mergeCell ref="D100:D101"/>
    <mergeCell ref="C100:C101"/>
    <mergeCell ref="B84:B86"/>
    <mergeCell ref="A84:A86"/>
    <mergeCell ref="D79:D80"/>
    <mergeCell ref="C79:C80"/>
    <mergeCell ref="C89:C90"/>
    <mergeCell ref="C93:C94"/>
    <mergeCell ref="C95:C96"/>
    <mergeCell ref="C97:C98"/>
    <mergeCell ref="D89:D90"/>
    <mergeCell ref="D93:D94"/>
    <mergeCell ref="D95:D96"/>
    <mergeCell ref="D97:D98"/>
    <mergeCell ref="D87:D88"/>
    <mergeCell ref="C87:C88"/>
    <mergeCell ref="B87:B88"/>
    <mergeCell ref="A45:A56"/>
    <mergeCell ref="C47:C48"/>
    <mergeCell ref="D47:D48"/>
    <mergeCell ref="D49:D50"/>
    <mergeCell ref="B89:B132"/>
    <mergeCell ref="C22:C23"/>
    <mergeCell ref="D25:D26"/>
    <mergeCell ref="C25:C26"/>
    <mergeCell ref="D57:D58"/>
    <mergeCell ref="D59:D60"/>
    <mergeCell ref="D61:D62"/>
    <mergeCell ref="C57:C58"/>
    <mergeCell ref="C59:C60"/>
    <mergeCell ref="C61:C62"/>
    <mergeCell ref="D39:D40"/>
    <mergeCell ref="C39:C41"/>
    <mergeCell ref="D43:D44"/>
    <mergeCell ref="C43:C44"/>
    <mergeCell ref="D51:D52"/>
    <mergeCell ref="C51:C52"/>
    <mergeCell ref="C53:C54"/>
    <mergeCell ref="D53:D54"/>
    <mergeCell ref="D55:D56"/>
    <mergeCell ref="C55:C56"/>
    <mergeCell ref="C49:C50"/>
    <mergeCell ref="A4:A6"/>
    <mergeCell ref="B4:B6"/>
    <mergeCell ref="C5:C6"/>
    <mergeCell ref="B7:B10"/>
    <mergeCell ref="A7:A13"/>
    <mergeCell ref="A43:A44"/>
    <mergeCell ref="D45:D46"/>
    <mergeCell ref="C45:C46"/>
    <mergeCell ref="D20:D21"/>
    <mergeCell ref="B16:B21"/>
    <mergeCell ref="C20:C21"/>
    <mergeCell ref="C30:C31"/>
    <mergeCell ref="B28:B31"/>
    <mergeCell ref="B32:B37"/>
    <mergeCell ref="C35:C36"/>
    <mergeCell ref="D35:D36"/>
    <mergeCell ref="C16:C19"/>
    <mergeCell ref="D28:D29"/>
    <mergeCell ref="D32:D34"/>
    <mergeCell ref="C28:C29"/>
    <mergeCell ref="C32:C34"/>
    <mergeCell ref="D30:D31"/>
    <mergeCell ref="B22:B27"/>
    <mergeCell ref="D22:D23"/>
    <mergeCell ref="B2:H2"/>
    <mergeCell ref="B3:H3"/>
    <mergeCell ref="B1:H1"/>
    <mergeCell ref="H4:H5"/>
    <mergeCell ref="D11:D12"/>
    <mergeCell ref="C11:C12"/>
    <mergeCell ref="B11:B12"/>
    <mergeCell ref="D14:D15"/>
    <mergeCell ref="C14:C15"/>
    <mergeCell ref="B14:B15"/>
    <mergeCell ref="C4:G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2019-10-14T03:30:32Z</dcterms:modified>
</cp:coreProperties>
</file>