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reception\Общая Экономисты\САЙТ   Продвижение\2019\19 г\19.г.9\"/>
    </mc:Choice>
  </mc:AlternateContent>
  <bookViews>
    <workbookView xWindow="0" yWindow="0" windowWidth="23040" windowHeight="8325" firstSheet="4" activeTab="11"/>
  </bookViews>
  <sheets>
    <sheet name="январь" sheetId="1" r:id="rId1"/>
    <sheet name="февраль" sheetId="3" r:id="rId2"/>
    <sheet name="март" sheetId="4" r:id="rId3"/>
    <sheet name="апрель" sheetId="6" r:id="rId4"/>
    <sheet name="май" sheetId="8" r:id="rId5"/>
    <sheet name="июнь" sheetId="10" r:id="rId6"/>
    <sheet name="июль" sheetId="11" r:id="rId7"/>
    <sheet name="август" sheetId="12" r:id="rId8"/>
    <sheet name="сентябрь" sheetId="13" r:id="rId9"/>
    <sheet name="октябрь" sheetId="14" r:id="rId10"/>
    <sheet name="ноябрь" sheetId="16" r:id="rId11"/>
    <sheet name="декабрь" sheetId="17" r:id="rId12"/>
    <sheet name="Лист2" sheetId="2" state="hidden" r:id="rId13"/>
  </sheets>
  <definedNames>
    <definedName name="_ftn1" localSheetId="3">апрель!#REF!</definedName>
    <definedName name="_ftn1" localSheetId="6">июль!#REF!</definedName>
    <definedName name="_ftn1" localSheetId="5">июнь!#REF!</definedName>
    <definedName name="_ftn1" localSheetId="4">май!#REF!</definedName>
    <definedName name="_ftn1" localSheetId="2">март!#REF!</definedName>
    <definedName name="_ftn1" localSheetId="8">сентябрь!$A$18</definedName>
    <definedName name="_ftn1" localSheetId="0">январь!#REF!</definedName>
    <definedName name="_ftnref1" localSheetId="3">апрель!$A$2</definedName>
    <definedName name="_ftnref1" localSheetId="6">июль!$A$2</definedName>
    <definedName name="_ftnref1" localSheetId="5">июнь!$A$2</definedName>
    <definedName name="_ftnref1" localSheetId="4">май!$A$2</definedName>
    <definedName name="_ftnref1" localSheetId="2">март!$A$2</definedName>
    <definedName name="_ftnref1" localSheetId="8">сентябрь!$A$2</definedName>
    <definedName name="_ftnref1" localSheetId="0">январь!$A$2</definedName>
    <definedName name="_Toc472327096" localSheetId="3">апрель!$A$2</definedName>
    <definedName name="_Toc472327096" localSheetId="6">июль!$A$2</definedName>
    <definedName name="_Toc472327096" localSheetId="5">июнь!$A$2</definedName>
    <definedName name="_Toc472327096" localSheetId="4">май!$A$2</definedName>
    <definedName name="_Toc472327096" localSheetId="2">март!$A$2</definedName>
    <definedName name="_Toc472327096" localSheetId="8">сентябрь!$A$2</definedName>
    <definedName name="_Toc472327096" localSheetId="0">январь!$A$2</definedName>
    <definedName name="M">Лист2!$B$2:$B$13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6" i="17" l="1"/>
  <c r="I26" i="17"/>
  <c r="X25" i="17"/>
  <c r="X24" i="17"/>
  <c r="X18" i="17"/>
  <c r="X17" i="17"/>
  <c r="X13" i="17"/>
  <c r="X22" i="16" l="1"/>
  <c r="X21" i="16"/>
  <c r="X20" i="16"/>
  <c r="X19" i="16"/>
  <c r="X18" i="16"/>
  <c r="X17" i="16"/>
  <c r="X16" i="16"/>
  <c r="X15" i="16"/>
  <c r="X13" i="16"/>
  <c r="X12" i="16"/>
  <c r="I13" i="14" l="1"/>
  <c r="M17" i="13" l="1"/>
  <c r="I17" i="13"/>
  <c r="M25" i="12" l="1"/>
  <c r="I25" i="12"/>
  <c r="M23" i="11"/>
  <c r="I23" i="11"/>
  <c r="M16" i="10"/>
  <c r="I16" i="10"/>
  <c r="X24" i="12" l="1"/>
  <c r="AA23" i="12"/>
  <c r="X23" i="12"/>
  <c r="AA22" i="12"/>
  <c r="AA21" i="12"/>
  <c r="AA20" i="12"/>
  <c r="X20" i="12"/>
  <c r="X19" i="12"/>
  <c r="AA18" i="12"/>
  <c r="X18" i="12"/>
  <c r="AA16" i="12"/>
  <c r="AA15" i="12"/>
  <c r="AA14" i="12"/>
  <c r="X14" i="12"/>
  <c r="AA13" i="12"/>
  <c r="X13" i="12"/>
  <c r="AA12" i="12"/>
  <c r="AA11" i="12"/>
  <c r="M13" i="8" l="1"/>
  <c r="I13" i="8"/>
  <c r="I24" i="6" l="1"/>
  <c r="M24" i="6"/>
  <c r="I18" i="4" l="1"/>
  <c r="M17" i="4"/>
  <c r="I17" i="4"/>
  <c r="M11" i="3" l="1"/>
  <c r="I11" i="3"/>
  <c r="M21" i="1" l="1"/>
  <c r="I13" i="1"/>
  <c r="I20" i="1"/>
  <c r="I19" i="1"/>
  <c r="I18" i="1"/>
  <c r="I16" i="1"/>
  <c r="I15" i="1"/>
  <c r="I14" i="1"/>
  <c r="I21" i="1" l="1"/>
</calcChain>
</file>

<file path=xl/sharedStrings.xml><?xml version="1.0" encoding="utf-8"?>
<sst xmlns="http://schemas.openxmlformats.org/spreadsheetml/2006/main" count="1692" uniqueCount="392">
  <si>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</si>
  <si>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</si>
  <si>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месяц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</si>
  <si>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</si>
  <si>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</si>
  <si>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</si>
  <si>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</si>
  <si>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</si>
  <si>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</si>
  <si>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</si>
  <si>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</si>
  <si>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</si>
  <si>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РП, КВЛ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</si>
  <si>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</si>
  <si>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</si>
  <si>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</si>
  <si>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</si>
  <si>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</si>
  <si>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</si>
  <si>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</si>
  <si>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</si>
  <si>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</si>
  <si>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</si>
  <si>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</si>
  <si>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</si>
  <si>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</si>
  <si>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</si>
  <si>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</si>
  <si>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</si>
  <si>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</si>
  <si>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</si>
  <si>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</si>
  <si>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</si>
  <si>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</si>
  <si>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</si>
  <si>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</si>
  <si>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</si>
  <si>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</si>
  <si>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</si>
  <si>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</si>
  <si>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</si>
  <si>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</si>
  <si>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</si>
  <si>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</si>
  <si>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</si>
  <si>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</si>
  <si>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</si>
  <si>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</si>
  <si>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</si>
  <si>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</si>
  <si>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</si>
  <si>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</si>
  <si>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</si>
  <si>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</si>
  <si>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</si>
  <si>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</si>
  <si>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</si>
  <si>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</si>
  <si>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</si>
  <si>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</si>
  <si>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</si>
  <si>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ВЛ</t>
  </si>
  <si>
    <t>филиал ОАО "МРСК-Урала" - "Челябэнерго</t>
  </si>
  <si>
    <t>16.00 09.01.2019г.</t>
  </si>
  <si>
    <t>16.55 09.01.2019г.</t>
  </si>
  <si>
    <t>ПС 35/6кВ "Черемшанка",яч.3 Жилпоселок</t>
  </si>
  <si>
    <t>ТП-400П (ВЛ-0,4кВ Население Северная сторона)</t>
  </si>
  <si>
    <t>11:10 29.01.2019</t>
  </si>
  <si>
    <t>13:35 29.01.2019</t>
  </si>
  <si>
    <t>ПС 35/6кВ "Черемшанка" яч.3 Жилпоселок</t>
  </si>
  <si>
    <t>ПС Шахтная, КЛ-6кВ яч.25 ф.Рудничное</t>
  </si>
  <si>
    <t>ПС "Обжиговая" 6кВ Ввод №2 яч 4</t>
  </si>
  <si>
    <t>ПС "Обжиговая" 6кВ Ввод №1яч 3</t>
  </si>
  <si>
    <t xml:space="preserve">пс "Объединенный рудник" яч.21 ввод на ЦПК </t>
  </si>
  <si>
    <t>ПС "Сидеритовая"яч.6Мехцех</t>
  </si>
  <si>
    <t>ПС "Сидеритовая"яч.30 Новобакальский</t>
  </si>
  <si>
    <t>пс "Объединенный рудник" яч.1 Подсобное хозяйство</t>
  </si>
  <si>
    <t>МУП "Горэлектросети"</t>
  </si>
  <si>
    <t>13:00 29.01.2019г.</t>
  </si>
  <si>
    <t>14:15 29.01.2019г.</t>
  </si>
  <si>
    <t>14:25 29.01.2019г.</t>
  </si>
  <si>
    <t>15:55 29.01.2019г.</t>
  </si>
  <si>
    <t>10:05 29.01.2019г.</t>
  </si>
  <si>
    <t>11:20 29.01.2019г.</t>
  </si>
  <si>
    <t>11:40 29.01.2019г.</t>
  </si>
  <si>
    <t>12:25 29.01.2019г.</t>
  </si>
  <si>
    <t>14:20 29.01.2019г.</t>
  </si>
  <si>
    <t>14:55 29.01.2019г.</t>
  </si>
  <si>
    <t>11:00 30.01.2019г.</t>
  </si>
  <si>
    <t>12:30 30.01.2019г.</t>
  </si>
  <si>
    <t>13:20 30.01.2019г.</t>
  </si>
  <si>
    <t>14:35 30.01.2019г.</t>
  </si>
  <si>
    <t xml:space="preserve">10:35 25.01.2019г. </t>
  </si>
  <si>
    <t>15:04 25.01.2019г.</t>
  </si>
  <si>
    <t>март</t>
  </si>
  <si>
    <t>ПС Сидеритовая, ввод 2</t>
  </si>
  <si>
    <t>09.00 2019.03.14</t>
  </si>
  <si>
    <t>10.00 2019.03.14</t>
  </si>
  <si>
    <t>ООО «Продвижение»</t>
  </si>
  <si>
    <t>ВЛ-35кВ "Черемшанка"</t>
  </si>
  <si>
    <t>09.35 2018.03.19</t>
  </si>
  <si>
    <t>13.00 2018.03.19</t>
  </si>
  <si>
    <t>филиал ОАО "МРСК-Урала" - "Челябэнерго; ООО "Эффект ТК"; ОАО "РЖД" (Южно-Уральская дирекция по энергообеспечению – Челябинская обл)</t>
  </si>
  <si>
    <t>ВЛ-10кВ ф.3 от ПС Симская</t>
  </si>
  <si>
    <t>10(10.5)</t>
  </si>
  <si>
    <t>12.47 2019.03.19</t>
  </si>
  <si>
    <t>13.47 2019.03.19</t>
  </si>
  <si>
    <t xml:space="preserve"> ТП 0.4 кВ 66(Все ЛЭП ТП), ТП 0.4 кВ 67(Все ЛЭП ТП), ТП 0.4 кВ 68(Все ЛЭП ТП), ТП 0.4 кВ 69(Все ЛЭП ТП), ВКЛ-0,4кВ от КТПН-65</t>
  </si>
  <si>
    <t>ООО "Урал-Ресурс"</t>
  </si>
  <si>
    <t>ТП-560П, ВЛ- Рабочий поселок</t>
  </si>
  <si>
    <t>6(6.3)</t>
  </si>
  <si>
    <t xml:space="preserve"> 11:15 2018.03.21</t>
  </si>
  <si>
    <t xml:space="preserve"> 12:15 2018.03.21</t>
  </si>
  <si>
    <t>КЛ</t>
  </si>
  <si>
    <t>ПС Сидеритовая 110/6кВ ф.Лагерь яч.№12</t>
  </si>
  <si>
    <t xml:space="preserve"> 11:30 2018.07.25 </t>
  </si>
  <si>
    <t xml:space="preserve"> 13:25 2018.07.25 </t>
  </si>
  <si>
    <t>ТП-400П, ВЛ- Северная сторона</t>
  </si>
  <si>
    <t xml:space="preserve"> 12:30 2018.07.28 </t>
  </si>
  <si>
    <t xml:space="preserve"> 13:40 2018.07.28 </t>
  </si>
  <si>
    <t>3.4.14</t>
  </si>
  <si>
    <t>ВЛ-6 кВ "Карьер"</t>
  </si>
  <si>
    <t>19,10 2019.04.25</t>
  </si>
  <si>
    <t>18,10 2019.04.25</t>
  </si>
  <si>
    <t>Ф.7 Карьер</t>
  </si>
  <si>
    <t>ВЛ-110кВ отпайка Шахтная 2</t>
  </si>
  <si>
    <t xml:space="preserve"> 12:00 2019.04.24 </t>
  </si>
  <si>
    <t xml:space="preserve"> 11:10 2019.04.24 </t>
  </si>
  <si>
    <t>ВЛ-110кВ отпайка Шахтная 1</t>
  </si>
  <si>
    <t xml:space="preserve"> 12:10 2019.04.23 </t>
  </si>
  <si>
    <t xml:space="preserve"> 10:00 2019.04.23 </t>
  </si>
  <si>
    <t>яч.4 ПСХ, ВЛ-6кВ</t>
  </si>
  <si>
    <t xml:space="preserve"> 13:40 2019.04.11 </t>
  </si>
  <si>
    <t xml:space="preserve"> 13:10 2019.04.11 </t>
  </si>
  <si>
    <t>ПС Медведевка 35/6кВ, яч.4 ПСХ</t>
  </si>
  <si>
    <t>КЛ-6кВ от ГПП "Куса" 110/6кВ, ТП-5 (все  ЛЭП ТП)</t>
  </si>
  <si>
    <t>16,10 2019.04.07</t>
  </si>
  <si>
    <t>09,20 2019.04.07</t>
  </si>
  <si>
    <t>КЛ-6кВ от ГПП "Куса" 110/6кВ, ТП-4 (все  ЛЭП ТП)</t>
  </si>
  <si>
    <t>КЛ-6кВ от ГПП "Куса" 110/6кВ, ТП-2 (все  ЛЭП ТП)</t>
  </si>
  <si>
    <t>КЛ-6кВ от ГПП "Куса" 110/6кВ, ТП-1 (все  ЛЭП ТП)</t>
  </si>
  <si>
    <t>12,15 2019.04.06</t>
  </si>
  <si>
    <t>10,00 2019.04.06</t>
  </si>
  <si>
    <t>КЛ-6кВ от ПС "Куса" 110/6кВ, ТП-1 (все  ЛЭП ТП)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</si>
  <si>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</si>
  <si>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</si>
  <si>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Время и дата начала прекращения передачи электрической энергии по местному времени (часы, минуты, ГГГГ.ММ.ДД)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</si>
  <si>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</si>
  <si>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</si>
  <si>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</si>
  <si>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12.42 2019.05.26</t>
  </si>
  <si>
    <t>14.33 2019.05.26</t>
  </si>
  <si>
    <t>12.11 2019.05.27</t>
  </si>
  <si>
    <t>18.57 2019.05.27</t>
  </si>
  <si>
    <t>Июнь</t>
  </si>
  <si>
    <t>ПС Медведевка 35/6кВ</t>
  </si>
  <si>
    <t>07.50 2019.06.20</t>
  </si>
  <si>
    <t>14.05 2019.06.20</t>
  </si>
  <si>
    <t>ПС 35 кВ Медведевка</t>
  </si>
  <si>
    <t>ПС</t>
  </si>
  <si>
    <t>12.10 2019.06.21</t>
  </si>
  <si>
    <t>12.15 2019.06.21</t>
  </si>
  <si>
    <t>3.4.12.5</t>
  </si>
  <si>
    <t>4.21</t>
  </si>
  <si>
    <t>ВЛ-6кВ Ф.Карьер</t>
  </si>
  <si>
    <t>12.45 2019.06.21</t>
  </si>
  <si>
    <t>08.00 2019.06.27</t>
  </si>
  <si>
    <t>16.00 2019.06.27</t>
  </si>
  <si>
    <t>15.37 2019.06.25</t>
  </si>
  <si>
    <t>17.27 2019.06.25</t>
  </si>
  <si>
    <t>Июль</t>
  </si>
  <si>
    <t>ПС Нижний Уфалей КТП-2</t>
  </si>
  <si>
    <t>6(6,3)</t>
  </si>
  <si>
    <t>09.15 2019.07.08</t>
  </si>
  <si>
    <t>17.15 2019.07.08</t>
  </si>
  <si>
    <t>ПС Нижний Уфалей</t>
  </si>
  <si>
    <t>16.20 2019.07.09</t>
  </si>
  <si>
    <t>17.00 2019.07.09</t>
  </si>
  <si>
    <t>15.00 2019.07.10</t>
  </si>
  <si>
    <t>16.40 2019.07.10</t>
  </si>
  <si>
    <t>08.00 2019.07.11</t>
  </si>
  <si>
    <t>16.00 2019.07.11</t>
  </si>
  <si>
    <t>ПС "Шахтная"</t>
  </si>
  <si>
    <t>10.10 2019.07.12</t>
  </si>
  <si>
    <t>18.00 2019.07.12</t>
  </si>
  <si>
    <t>08.00 2019.07.18</t>
  </si>
  <si>
    <t>15.45 2019.07.18</t>
  </si>
  <si>
    <t>08.50 2019.07.18</t>
  </si>
  <si>
    <t>17.35 2019.07.18</t>
  </si>
  <si>
    <t>ПС "Шахтная", яч.№5 ф.ГПП 540 м №1</t>
  </si>
  <si>
    <t>13.45 2019.07.19</t>
  </si>
  <si>
    <t>15.15 2019.07.19</t>
  </si>
  <si>
    <t>ПС Объединеный рудник, ВЛ 6 кВ ф.Северный яч.10</t>
  </si>
  <si>
    <t>05.20 2019.07.21</t>
  </si>
  <si>
    <t>19.45 2019.07.21</t>
  </si>
  <si>
    <t>3.4.9.1</t>
  </si>
  <si>
    <t xml:space="preserve">ВЛ-6 кВ яч.15 ф.Новый район от ПС Объединенный рудник </t>
  </si>
  <si>
    <t>11.53 2019.07.23</t>
  </si>
  <si>
    <t>17.30 2019.07.23</t>
  </si>
  <si>
    <t>3.4.9.2</t>
  </si>
  <si>
    <t>12.45 2019.07.25</t>
  </si>
  <si>
    <t>14.09 2019.07.25</t>
  </si>
  <si>
    <t>08.30 2019.07.26</t>
  </si>
  <si>
    <t>16.30 2019.07.26</t>
  </si>
  <si>
    <t>ООО "ПРОДВИЖЕНИЕ"</t>
  </si>
  <si>
    <t xml:space="preserve">ПС Медведевка 35/6кВ </t>
  </si>
  <si>
    <t>16,30 2019.08.06</t>
  </si>
  <si>
    <t>17,25 2019.08.06</t>
  </si>
  <si>
    <t>ВЛ-0,4кВ Поселок</t>
  </si>
  <si>
    <t>11,50 2019.08.08</t>
  </si>
  <si>
    <t>16,03 2019.08.08</t>
  </si>
  <si>
    <t xml:space="preserve">ПС "Шахтная"  </t>
  </si>
  <si>
    <t>6 (6.3)</t>
  </si>
  <si>
    <t>20,45 2019.08.03</t>
  </si>
  <si>
    <t>22,00 2019.08.03</t>
  </si>
  <si>
    <t>ВЛ-6кВ Рудничное</t>
  </si>
  <si>
    <t>МУП "Горэлектросеть"</t>
  </si>
  <si>
    <t xml:space="preserve">ПС "Шахтная" </t>
  </si>
  <si>
    <t>22,00 2019.08.07</t>
  </si>
  <si>
    <t>17,00 2019.08.08</t>
  </si>
  <si>
    <t>ВЛ-6кВ ЦКС</t>
  </si>
  <si>
    <t xml:space="preserve"> ПС Медведевка 35/6кВ </t>
  </si>
  <si>
    <t>9,05  2019.08.05</t>
  </si>
  <si>
    <t>20,55 2019.08.05</t>
  </si>
  <si>
    <t>ВЛ- 6 кВ Карьер</t>
  </si>
  <si>
    <t>13.45 2019.07.18</t>
  </si>
  <si>
    <t>16,20 2019.08.05</t>
  </si>
  <si>
    <t>18,20 2019.08.05</t>
  </si>
  <si>
    <t>19,20 2019.08.05</t>
  </si>
  <si>
    <t>19,50 2019.08.05</t>
  </si>
  <si>
    <t>ВЛ-10кВ ф.3 от ПС Симская тяга</t>
  </si>
  <si>
    <t>10 (10.5)</t>
  </si>
  <si>
    <t>17,21 2019.08.13</t>
  </si>
  <si>
    <t>19,34 2019.08.13</t>
  </si>
  <si>
    <t>ТП 0.4 кВ 66(Все ЛЭП ТП), ТП 0.4 кВ 67(Все ЛЭП ТП), ТП 0.4 кВ 68(Все ЛЭП ТП), ТП 0.4 кВ 69(Все ЛЭП ТП), ВКЛ-0,4кВ от КТПН-65</t>
  </si>
  <si>
    <t xml:space="preserve">ВЛ-10кВ ф.3 от ПС Симская тяга </t>
  </si>
  <si>
    <t>19,40 2019.08.13</t>
  </si>
  <si>
    <t>15,20 2019.08.14</t>
  </si>
  <si>
    <t>16,35 2019.08.15</t>
  </si>
  <si>
    <t>00,40 2019.08.16</t>
  </si>
  <si>
    <t xml:space="preserve">ВЛ- 6 кВ Нагорная </t>
  </si>
  <si>
    <t>ВЛ-10кВ ф.3 от ПС Симская тяга)</t>
  </si>
  <si>
    <t>12,00 2019.08.22</t>
  </si>
  <si>
    <t>13,25 2019.08.22</t>
  </si>
  <si>
    <t>1,42</t>
  </si>
  <si>
    <t>11,25 2019.08.22</t>
  </si>
  <si>
    <t>19,35 2019.08.22</t>
  </si>
  <si>
    <t>8,17</t>
  </si>
  <si>
    <t>ВЛ-0,4кВ Рабочий поселок</t>
  </si>
  <si>
    <t>9,00  2019.08.23</t>
  </si>
  <si>
    <t>17,00 2019.08.23</t>
  </si>
  <si>
    <t>8,00</t>
  </si>
  <si>
    <t>3.4.9.3</t>
  </si>
  <si>
    <t>ПС Черемшанка</t>
  </si>
  <si>
    <t>15,15 2019.08.19</t>
  </si>
  <si>
    <t>17,35 2019.08.19</t>
  </si>
  <si>
    <t>ВЛ-6кВ п/с 2 Среднее п/к</t>
  </si>
  <si>
    <t>ПС Медведевка яч.1 МТЗ (вся станция)</t>
  </si>
  <si>
    <t>15,20 2019.09.04</t>
  </si>
  <si>
    <t>17,15 2019.09.04</t>
  </si>
  <si>
    <t>ТП все отходящие</t>
  </si>
  <si>
    <t>2019.09.04</t>
  </si>
  <si>
    <t>ВЛ 6 кВ ф. "Жилпосёлок" в п. Хребет (от ТП-1 до ТП-3)</t>
  </si>
  <si>
    <t>23,15 2019.09.04</t>
  </si>
  <si>
    <t>21,55 2019.09.05</t>
  </si>
  <si>
    <t>ТП-3, КТПн п. "Новый Хребет</t>
  </si>
  <si>
    <t>13,20 2019.09.19</t>
  </si>
  <si>
    <t>11,55 2019.09.20</t>
  </si>
  <si>
    <t>ПС "Шахтная" яч.25 ф.Рудничное</t>
  </si>
  <si>
    <t>2019.09.19</t>
  </si>
  <si>
    <t>3.4.12.2</t>
  </si>
  <si>
    <t xml:space="preserve">ПС "Иркускан" </t>
  </si>
  <si>
    <t>13,51 2019.09.19</t>
  </si>
  <si>
    <t>11,00 2019.09.20</t>
  </si>
  <si>
    <t>ПС "Иркускан "ф.Глпавный 2</t>
  </si>
  <si>
    <t xml:space="preserve">ВЛ-0,4 ф.ул.Мира ТП-12 </t>
  </si>
  <si>
    <t>0.38</t>
  </si>
  <si>
    <t>14,30 2019.09.19</t>
  </si>
  <si>
    <t>23,00 2019.09.19</t>
  </si>
  <si>
    <t>ТП-9, ТП-12</t>
  </si>
  <si>
    <t xml:space="preserve">ВЛ-6 кВ  п.Локомотивный  РП-6 </t>
  </si>
  <si>
    <t>16,01 2019.09.19</t>
  </si>
  <si>
    <t>08,11 2019.09.20</t>
  </si>
  <si>
    <t>РП-6 яч №14</t>
  </si>
  <si>
    <t>октбярь</t>
  </si>
  <si>
    <t>ПС Чернооозерка</t>
  </si>
  <si>
    <t>19,50 2019.10.28</t>
  </si>
  <si>
    <t>15,20 2019.10.29</t>
  </si>
  <si>
    <t>19.5</t>
  </si>
  <si>
    <t>ПС Черноозерка яч №4 б/о Иткуль</t>
  </si>
  <si>
    <t>ВЛ Н. Уфалей2</t>
  </si>
  <si>
    <t>11,05 2019.10.04</t>
  </si>
  <si>
    <t>13,35 2019.10.04</t>
  </si>
  <si>
    <t>2.5</t>
  </si>
  <si>
    <t>ПС Н. Уфалей</t>
  </si>
  <si>
    <t>ОАО "МРСК-Урала" - "Челябэнерго"</t>
  </si>
  <si>
    <t xml:space="preserve">ПС Медведевка </t>
  </si>
  <si>
    <t>14,00 2019.11.06</t>
  </si>
  <si>
    <t>15,00 2019.11.06</t>
  </si>
  <si>
    <t>1,0</t>
  </si>
  <si>
    <t>ПС Ахта</t>
  </si>
  <si>
    <t>11,20 2019.11.11</t>
  </si>
  <si>
    <t>14,50 2019.11.11</t>
  </si>
  <si>
    <t>3,5</t>
  </si>
  <si>
    <t>3.4.9</t>
  </si>
  <si>
    <t>ПС "Иркускан"</t>
  </si>
  <si>
    <t>13,45 2019.11.06</t>
  </si>
  <si>
    <t>11,42 2019.11.07</t>
  </si>
  <si>
    <t>ПС "Иркускан "ф.Главный 2</t>
  </si>
  <si>
    <t>10,12 2019.11.11</t>
  </si>
  <si>
    <t>16,00 2019.11.11</t>
  </si>
  <si>
    <t>14,03 2019.11.15</t>
  </si>
  <si>
    <t>19,02 2019.11.15</t>
  </si>
  <si>
    <t>ПС "Объединенный рудник"</t>
  </si>
  <si>
    <t>11,58 2019.11.17</t>
  </si>
  <si>
    <t>17,07 2019.11.17</t>
  </si>
  <si>
    <t>ПС "Объединённый рудник"ф.Подсобное хоз.яч.№1</t>
  </si>
  <si>
    <t>ПС "Обжиговая"</t>
  </si>
  <si>
    <t>14,10 2019.11.26</t>
  </si>
  <si>
    <t>16,30 2019.11.26</t>
  </si>
  <si>
    <t>2,33</t>
  </si>
  <si>
    <t>ПС Обжиговая яч.20 ЦРП-4 ввод2</t>
  </si>
  <si>
    <t>12,49 2019.11.26</t>
  </si>
  <si>
    <t>14,25 2019.11.26</t>
  </si>
  <si>
    <t>1,6</t>
  </si>
  <si>
    <t>ПС "Иркускан "ф.Новый посёлок</t>
  </si>
  <si>
    <t>06,47 2019.11.28</t>
  </si>
  <si>
    <t>10,02 2019.11.28</t>
  </si>
  <si>
    <t>3,25</t>
  </si>
  <si>
    <t>ПС "Иркускан" ВМД-35 ТМ№2</t>
  </si>
  <si>
    <t>3.4.12.4</t>
  </si>
  <si>
    <t>12,08 2019.11.29</t>
  </si>
  <si>
    <t>13,27 2019.11.29</t>
  </si>
  <si>
    <t>1,32</t>
  </si>
  <si>
    <t>ПС"Объединённого рудника"ф.Новый р-он</t>
  </si>
  <si>
    <t>ПС Агрегат</t>
  </si>
  <si>
    <t>18,05 2019.11.21</t>
  </si>
  <si>
    <t>00,40 2019.11.22</t>
  </si>
  <si>
    <t>6,58</t>
  </si>
  <si>
    <t>0</t>
  </si>
  <si>
    <t>23</t>
  </si>
  <si>
    <t>12,45 2019.11.30</t>
  </si>
  <si>
    <t>15,31 2019.11.30</t>
  </si>
  <si>
    <t>2,77</t>
  </si>
  <si>
    <t xml:space="preserve">ВЛ Новый район </t>
  </si>
  <si>
    <t>4.1</t>
  </si>
  <si>
    <t>ПС Медведевка</t>
  </si>
  <si>
    <t>13,00 2019.12.04</t>
  </si>
  <si>
    <t>15,45 2019.12.04</t>
  </si>
  <si>
    <t>ВЛ 6кВ Рабочий поселок</t>
  </si>
  <si>
    <t>09,36 2019.12.07</t>
  </si>
  <si>
    <t>15,11 2019.12.07</t>
  </si>
  <si>
    <t>02.10 2019.01.13</t>
  </si>
  <si>
    <t>4.4</t>
  </si>
  <si>
    <t>10,36 2019.12.07</t>
  </si>
  <si>
    <t>10,48 2019.12.07</t>
  </si>
  <si>
    <t>12,05 2019.12.10</t>
  </si>
  <si>
    <t>16,05 2019.12.10</t>
  </si>
  <si>
    <t>4</t>
  </si>
  <si>
    <t>10,45 2019.12.11</t>
  </si>
  <si>
    <t>13,25 2019.12.11</t>
  </si>
  <si>
    <t>ВЛ 6кВ Нагорная</t>
  </si>
  <si>
    <t>ТП-1 Коркино</t>
  </si>
  <si>
    <t>10,57 2019.12.17</t>
  </si>
  <si>
    <t>14,30 2019.12.17</t>
  </si>
  <si>
    <t>ТП-1 ф. "Промышленная Площадка"</t>
  </si>
  <si>
    <t>ПС Сидеритовая</t>
  </si>
  <si>
    <t>21,20 2019.12.19</t>
  </si>
  <si>
    <t>22,14 2019.12.19</t>
  </si>
  <si>
    <t>ПС ЦРП</t>
  </si>
  <si>
    <t>0.22</t>
  </si>
  <si>
    <t>11,10 2019.12.25</t>
  </si>
  <si>
    <t>19,45 2019.12.25</t>
  </si>
  <si>
    <t>ПС ЦРП яч 17 ТП2, ТП3, ТП4, ТП5, ТП6</t>
  </si>
  <si>
    <t>10,00 2019.12.25</t>
  </si>
  <si>
    <t>10,25 2019.12.25</t>
  </si>
  <si>
    <t>ПС Сидеритовая ф. "Шахта вспомогательная ввод 1"</t>
  </si>
  <si>
    <t>ПС объедененный рудник</t>
  </si>
  <si>
    <t>13,14 2019.12.25</t>
  </si>
  <si>
    <t>17,00 2019.12.25</t>
  </si>
  <si>
    <t>ПС Тальковая</t>
  </si>
  <si>
    <t>8,23 2019.12.26</t>
  </si>
  <si>
    <t>17,00 2019.12.26</t>
  </si>
  <si>
    <t>12,00 2019.12.26</t>
  </si>
  <si>
    <t>15,37 2019.12.26</t>
  </si>
  <si>
    <t>12,00 2019.12.27</t>
  </si>
  <si>
    <t>16,30 2019.12.27</t>
  </si>
  <si>
    <t>13,11 2019.12.31</t>
  </si>
  <si>
    <t>15,30 2019.12.31</t>
  </si>
  <si>
    <t>3.4.12.1</t>
  </si>
  <si>
    <t>23,40 2019.12.31</t>
  </si>
  <si>
    <t>11,17 2020.01.01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</si>
</sst>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theme="1"/>
      <name val="Arial Narrow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9" fillId="2" borderId="0"/>
    <xf numFmtId="0" fontId="6" fillId="2" borderId="0"/>
    <xf numFmtId="0" fontId="5" fillId="2" borderId="0"/>
    <xf numFmtId="0" fontId="4" fillId="2" borderId="0"/>
    <xf numFmtId="0" fontId="26" fillId="2" borderId="0"/>
  </cellStyleXfs>
  <cellXfs count="453">
    <xf numFmtId="0" fontId="0" fillId="2" borderId="0" xfId="0" applyFill="1"/>
    <xf numFmtId="0" fontId="7" fillId="2" borderId="0" xfId="0" applyFont="1" applyFill="1"/>
    <xf numFmtId="0" fontId="0" fillId="2" borderId="0" xfId="0" applyFill="1" applyAlignment="1" applyProtection="1">
      <alignment vertical="top"/>
      <protection locked="0"/>
    </xf>
    <xf numFmtId="0" fontId="8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11" fillId="2" borderId="16" xfId="0" applyFont="1" applyFill="1" applyBorder="1" applyAlignment="1">
      <alignment horizontal="center" vertical="top" wrapText="1"/>
    </xf>
    <xf numFmtId="0" fontId="11" fillId="2" borderId="1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3" fillId="2" borderId="17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right" vertical="top" wrapText="1"/>
    </xf>
    <xf numFmtId="0" fontId="14" fillId="2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vertical="top" wrapText="1"/>
    </xf>
    <xf numFmtId="0" fontId="16" fillId="0" borderId="16" xfId="0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top" wrapText="1"/>
    </xf>
    <xf numFmtId="0" fontId="18" fillId="2" borderId="16" xfId="0" applyFont="1" applyFill="1" applyBorder="1" applyAlignment="1">
      <alignment horizontal="left" vertical="top" wrapText="1"/>
    </xf>
    <xf numFmtId="2" fontId="16" fillId="2" borderId="16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3" fillId="2" borderId="21" xfId="0" applyFont="1" applyFill="1" applyBorder="1" applyAlignment="1">
      <alignment vertical="top" wrapText="1"/>
    </xf>
    <xf numFmtId="0" fontId="13" fillId="2" borderId="22" xfId="0" applyFont="1" applyFill="1" applyBorder="1" applyAlignment="1">
      <alignment vertical="top" wrapText="1"/>
    </xf>
    <xf numFmtId="0" fontId="19" fillId="2" borderId="0" xfId="1" applyFill="1"/>
    <xf numFmtId="0" fontId="19" fillId="2" borderId="2" xfId="1" applyFill="1" applyBorder="1"/>
    <xf numFmtId="0" fontId="7" fillId="2" borderId="0" xfId="1" applyFont="1" applyFill="1"/>
    <xf numFmtId="0" fontId="19" fillId="2" borderId="0" xfId="1" applyFill="1" applyAlignment="1">
      <alignment horizontal="left" vertical="top"/>
    </xf>
    <xf numFmtId="0" fontId="19" fillId="2" borderId="0" xfId="1" applyFill="1" applyAlignment="1" applyProtection="1">
      <alignment vertical="top"/>
      <protection locked="0"/>
    </xf>
    <xf numFmtId="0" fontId="8" fillId="2" borderId="0" xfId="1" applyFont="1" applyFill="1" applyAlignment="1">
      <alignment horizontal="center" vertical="top"/>
    </xf>
    <xf numFmtId="0" fontId="19" fillId="2" borderId="0" xfId="1" applyFill="1" applyAlignment="1" applyProtection="1">
      <alignment horizontal="center" vertical="top"/>
      <protection locked="0"/>
    </xf>
    <xf numFmtId="0" fontId="12" fillId="2" borderId="1" xfId="1" applyFont="1" applyFill="1" applyBorder="1" applyAlignment="1">
      <alignment horizontal="center" vertical="center" textRotation="90" wrapText="1"/>
    </xf>
    <xf numFmtId="0" fontId="13" fillId="2" borderId="23" xfId="1" applyFont="1" applyFill="1" applyBorder="1" applyAlignment="1">
      <alignment vertical="top" wrapText="1"/>
    </xf>
    <xf numFmtId="0" fontId="13" fillId="2" borderId="22" xfId="1" applyFont="1" applyFill="1" applyBorder="1" applyAlignment="1">
      <alignment vertical="top" wrapText="1"/>
    </xf>
    <xf numFmtId="0" fontId="13" fillId="2" borderId="10" xfId="1" applyFont="1" applyFill="1" applyBorder="1" applyAlignment="1">
      <alignment vertical="top" wrapText="1"/>
    </xf>
    <xf numFmtId="0" fontId="13" fillId="2" borderId="3" xfId="1" applyFont="1" applyFill="1" applyBorder="1" applyAlignment="1">
      <alignment vertical="top" wrapText="1"/>
    </xf>
    <xf numFmtId="0" fontId="13" fillId="2" borderId="3" xfId="1" applyFont="1" applyFill="1" applyBorder="1" applyAlignment="1">
      <alignment horizontal="right" vertical="top" wrapText="1"/>
    </xf>
    <xf numFmtId="0" fontId="13" fillId="2" borderId="16" xfId="1" applyFont="1" applyFill="1" applyBorder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 wrapText="1"/>
    </xf>
    <xf numFmtId="0" fontId="16" fillId="2" borderId="16" xfId="1" applyFont="1" applyFill="1" applyBorder="1" applyAlignment="1">
      <alignment horizontal="center" vertical="center" wrapText="1"/>
    </xf>
    <xf numFmtId="0" fontId="16" fillId="2" borderId="16" xfId="1" applyFont="1" applyBorder="1" applyAlignment="1">
      <alignment horizontal="center" vertical="center" wrapText="1"/>
    </xf>
    <xf numFmtId="0" fontId="16" fillId="2" borderId="16" xfId="1" applyFont="1" applyFill="1" applyBorder="1" applyAlignment="1">
      <alignment horizontal="center" vertical="center"/>
    </xf>
    <xf numFmtId="0" fontId="14" fillId="2" borderId="16" xfId="1" applyFont="1" applyFill="1" applyBorder="1" applyAlignment="1">
      <alignment vertical="center" wrapText="1"/>
    </xf>
    <xf numFmtId="0" fontId="14" fillId="2" borderId="24" xfId="1" applyFont="1" applyFill="1" applyBorder="1" applyAlignment="1">
      <alignment horizontal="center" vertical="center" wrapText="1"/>
    </xf>
    <xf numFmtId="2" fontId="16" fillId="2" borderId="16" xfId="1" applyNumberFormat="1" applyFont="1" applyFill="1" applyBorder="1" applyAlignment="1">
      <alignment horizontal="center" vertical="center" wrapText="1"/>
    </xf>
    <xf numFmtId="0" fontId="20" fillId="2" borderId="16" xfId="1" applyFont="1" applyFill="1" applyBorder="1" applyAlignment="1">
      <alignment horizontal="center" vertical="center" wrapText="1"/>
    </xf>
    <xf numFmtId="0" fontId="19" fillId="2" borderId="16" xfId="1" applyFill="1" applyBorder="1" applyAlignment="1">
      <alignment horizontal="center" vertical="center"/>
    </xf>
    <xf numFmtId="0" fontId="15" fillId="2" borderId="16" xfId="1" applyFont="1" applyFill="1" applyBorder="1" applyAlignment="1">
      <alignment horizontal="center" vertical="center" wrapText="1"/>
    </xf>
    <xf numFmtId="0" fontId="19" fillId="2" borderId="16" xfId="1" applyFill="1" applyBorder="1"/>
    <xf numFmtId="0" fontId="19" fillId="2" borderId="16" xfId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7" fillId="2" borderId="16" xfId="1" applyFont="1" applyFill="1" applyBorder="1" applyAlignment="1">
      <alignment horizontal="center" vertical="center" wrapText="1"/>
    </xf>
    <xf numFmtId="1" fontId="16" fillId="2" borderId="16" xfId="1" applyNumberFormat="1" applyFont="1" applyBorder="1" applyAlignment="1">
      <alignment horizontal="center" vertical="center" wrapText="1"/>
    </xf>
    <xf numFmtId="49" fontId="16" fillId="2" borderId="16" xfId="1" applyNumberFormat="1" applyFont="1" applyFill="1" applyBorder="1" applyAlignment="1">
      <alignment horizontal="center" vertical="center" wrapText="1"/>
    </xf>
    <xf numFmtId="22" fontId="16" fillId="2" borderId="16" xfId="1" applyNumberFormat="1" applyFont="1" applyFill="1" applyBorder="1" applyAlignment="1">
      <alignment horizontal="center" vertical="center" wrapText="1"/>
    </xf>
    <xf numFmtId="1" fontId="16" fillId="2" borderId="16" xfId="1" applyNumberFormat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left" vertical="top" wrapText="1"/>
    </xf>
    <xf numFmtId="0" fontId="14" fillId="2" borderId="16" xfId="1" applyFont="1" applyFill="1" applyBorder="1" applyAlignment="1">
      <alignment vertical="top" wrapText="1"/>
    </xf>
    <xf numFmtId="0" fontId="11" fillId="2" borderId="24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11" fillId="2" borderId="16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center" wrapText="1"/>
    </xf>
    <xf numFmtId="0" fontId="16" fillId="2" borderId="25" xfId="1" applyFont="1" applyFill="1" applyBorder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/>
    </xf>
    <xf numFmtId="164" fontId="16" fillId="2" borderId="16" xfId="1" applyNumberFormat="1" applyFont="1" applyFill="1" applyBorder="1" applyAlignment="1">
      <alignment horizontal="center" vertical="center" wrapText="1"/>
    </xf>
    <xf numFmtId="0" fontId="21" fillId="2" borderId="0" xfId="2" applyFont="1" applyFill="1"/>
    <xf numFmtId="0" fontId="6" fillId="2" borderId="0" xfId="2" applyAlignment="1"/>
    <xf numFmtId="0" fontId="6" fillId="2" borderId="26" xfId="2" applyBorder="1"/>
    <xf numFmtId="0" fontId="6" fillId="2" borderId="0" xfId="2"/>
    <xf numFmtId="0" fontId="6" fillId="2" borderId="0" xfId="2" applyFont="1" applyFill="1" applyBorder="1" applyAlignment="1">
      <alignment horizontal="left" vertical="top"/>
    </xf>
    <xf numFmtId="0" fontId="6" fillId="2" borderId="0" xfId="2" applyFont="1" applyFill="1" applyBorder="1" applyAlignment="1" applyProtection="1">
      <alignment vertical="top"/>
      <protection locked="0"/>
    </xf>
    <xf numFmtId="0" fontId="23" fillId="2" borderId="0" xfId="2" applyFont="1" applyFill="1" applyBorder="1" applyAlignment="1">
      <alignment horizontal="center" vertical="top"/>
    </xf>
    <xf numFmtId="0" fontId="6" fillId="2" borderId="0" xfId="2" applyFont="1" applyFill="1" applyBorder="1" applyAlignment="1" applyProtection="1">
      <alignment horizontal="center" vertical="top"/>
      <protection locked="0"/>
    </xf>
    <xf numFmtId="0" fontId="6" fillId="2" borderId="0" xfId="2" applyFont="1" applyFill="1" applyBorder="1" applyAlignment="1"/>
    <xf numFmtId="0" fontId="21" fillId="2" borderId="0" xfId="2" applyFont="1" applyFill="1" applyBorder="1" applyAlignment="1"/>
    <xf numFmtId="0" fontId="6" fillId="2" borderId="40" xfId="2" applyFont="1" applyFill="1" applyBorder="1" applyAlignment="1">
      <alignment horizontal="center" vertical="center" textRotation="90" wrapText="1"/>
    </xf>
    <xf numFmtId="0" fontId="24" fillId="2" borderId="21" xfId="2" applyFont="1" applyFill="1" applyBorder="1" applyAlignment="1">
      <alignment vertical="top" wrapText="1"/>
    </xf>
    <xf numFmtId="0" fontId="14" fillId="2" borderId="16" xfId="2" applyFont="1" applyFill="1" applyBorder="1" applyAlignment="1">
      <alignment horizontal="center" vertical="center"/>
    </xf>
    <xf numFmtId="0" fontId="14" fillId="2" borderId="16" xfId="2" applyFont="1" applyFill="1" applyBorder="1" applyAlignment="1">
      <alignment horizontal="center" vertical="center" wrapText="1"/>
    </xf>
    <xf numFmtId="0" fontId="16" fillId="2" borderId="16" xfId="2" applyFont="1" applyBorder="1" applyAlignment="1">
      <alignment horizontal="center" vertical="center" wrapText="1"/>
    </xf>
    <xf numFmtId="0" fontId="17" fillId="2" borderId="16" xfId="2" applyFont="1" applyFill="1" applyBorder="1" applyAlignment="1">
      <alignment horizontal="center" vertical="center" wrapText="1"/>
    </xf>
    <xf numFmtId="0" fontId="16" fillId="2" borderId="16" xfId="2" applyFont="1" applyBorder="1" applyAlignment="1">
      <alignment horizontal="center" vertical="center"/>
    </xf>
    <xf numFmtId="0" fontId="16" fillId="2" borderId="16" xfId="2" applyFont="1" applyFill="1" applyBorder="1" applyAlignment="1">
      <alignment horizontal="center" vertical="center" wrapText="1"/>
    </xf>
    <xf numFmtId="49" fontId="16" fillId="2" borderId="16" xfId="2" applyNumberFormat="1" applyFont="1" applyFill="1" applyBorder="1" applyAlignment="1">
      <alignment horizontal="center" vertical="center" wrapText="1"/>
    </xf>
    <xf numFmtId="0" fontId="11" fillId="2" borderId="24" xfId="2" applyFont="1" applyFill="1" applyBorder="1" applyAlignment="1">
      <alignment horizontal="center" vertical="top" wrapText="1"/>
    </xf>
    <xf numFmtId="0" fontId="11" fillId="2" borderId="24" xfId="2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vertical="top" wrapText="1"/>
    </xf>
    <xf numFmtId="0" fontId="11" fillId="2" borderId="16" xfId="2" applyFont="1" applyFill="1" applyBorder="1" applyAlignment="1">
      <alignment horizontal="center" vertical="center" wrapText="1"/>
    </xf>
    <xf numFmtId="0" fontId="21" fillId="2" borderId="0" xfId="3" applyFont="1" applyFill="1"/>
    <xf numFmtId="0" fontId="5" fillId="2" borderId="0" xfId="3" applyAlignment="1"/>
    <xf numFmtId="0" fontId="5" fillId="2" borderId="26" xfId="3" applyBorder="1"/>
    <xf numFmtId="0" fontId="5" fillId="2" borderId="0" xfId="3"/>
    <xf numFmtId="0" fontId="5" fillId="2" borderId="0" xfId="3" applyFont="1" applyFill="1" applyBorder="1" applyAlignment="1">
      <alignment horizontal="left" vertical="top"/>
    </xf>
    <xf numFmtId="0" fontId="5" fillId="2" borderId="0" xfId="3" applyFont="1" applyFill="1" applyBorder="1" applyAlignment="1" applyProtection="1">
      <alignment vertical="top"/>
      <protection locked="0"/>
    </xf>
    <xf numFmtId="0" fontId="23" fillId="2" borderId="0" xfId="3" applyFont="1" applyFill="1" applyBorder="1" applyAlignment="1">
      <alignment horizontal="center" vertical="top"/>
    </xf>
    <xf numFmtId="0" fontId="5" fillId="2" borderId="0" xfId="3" applyFont="1" applyFill="1" applyBorder="1" applyAlignment="1" applyProtection="1">
      <alignment horizontal="center" vertical="top"/>
      <protection locked="0"/>
    </xf>
    <xf numFmtId="0" fontId="5" fillId="2" borderId="0" xfId="3" applyFont="1" applyFill="1" applyBorder="1" applyAlignment="1"/>
    <xf numFmtId="0" fontId="21" fillId="2" borderId="0" xfId="3" applyFont="1" applyFill="1" applyBorder="1" applyAlignment="1"/>
    <xf numFmtId="0" fontId="5" fillId="2" borderId="40" xfId="3" applyFont="1" applyFill="1" applyBorder="1" applyAlignment="1">
      <alignment horizontal="center" vertical="center" textRotation="90" wrapText="1"/>
    </xf>
    <xf numFmtId="0" fontId="24" fillId="2" borderId="21" xfId="3" applyFont="1" applyFill="1" applyBorder="1" applyAlignment="1">
      <alignment vertical="top" wrapText="1"/>
    </xf>
    <xf numFmtId="0" fontId="14" fillId="2" borderId="16" xfId="3" applyFont="1" applyFill="1" applyBorder="1" applyAlignment="1">
      <alignment horizontal="center" vertical="center"/>
    </xf>
    <xf numFmtId="0" fontId="14" fillId="2" borderId="16" xfId="3" applyFont="1" applyFill="1" applyBorder="1" applyAlignment="1">
      <alignment horizontal="center" vertical="center" wrapText="1"/>
    </xf>
    <xf numFmtId="4" fontId="15" fillId="2" borderId="16" xfId="3" applyNumberFormat="1" applyFont="1" applyFill="1" applyBorder="1" applyAlignment="1">
      <alignment horizontal="center" vertical="center" wrapText="1"/>
    </xf>
    <xf numFmtId="0" fontId="14" fillId="2" borderId="16" xfId="3" applyFont="1" applyBorder="1" applyAlignment="1">
      <alignment horizontal="center" vertical="center" wrapText="1"/>
    </xf>
    <xf numFmtId="0" fontId="16" fillId="2" borderId="16" xfId="3" applyFont="1" applyFill="1" applyBorder="1" applyAlignment="1">
      <alignment horizontal="center" vertical="center"/>
    </xf>
    <xf numFmtId="0" fontId="16" fillId="2" borderId="18" xfId="3" applyFont="1" applyFill="1" applyBorder="1" applyAlignment="1">
      <alignment horizontal="center" vertical="center" wrapText="1"/>
    </xf>
    <xf numFmtId="0" fontId="16" fillId="2" borderId="19" xfId="3" applyFont="1" applyFill="1" applyBorder="1" applyAlignment="1">
      <alignment horizontal="center" vertical="center" wrapText="1"/>
    </xf>
    <xf numFmtId="0" fontId="14" fillId="2" borderId="16" xfId="3" applyFont="1" applyFill="1" applyBorder="1" applyAlignment="1">
      <alignment vertical="center" wrapText="1"/>
    </xf>
    <xf numFmtId="0" fontId="15" fillId="2" borderId="16" xfId="3" applyFont="1" applyFill="1" applyBorder="1" applyAlignment="1">
      <alignment horizontal="center" vertical="center" wrapText="1"/>
    </xf>
    <xf numFmtId="0" fontId="14" fillId="2" borderId="16" xfId="3" applyFont="1" applyFill="1" applyBorder="1" applyAlignment="1">
      <alignment vertical="top" wrapText="1"/>
    </xf>
    <xf numFmtId="0" fontId="11" fillId="2" borderId="16" xfId="3" applyFont="1" applyFill="1" applyBorder="1" applyAlignment="1">
      <alignment horizontal="center" vertical="center" wrapText="1"/>
    </xf>
    <xf numFmtId="0" fontId="16" fillId="2" borderId="16" xfId="3" applyFont="1" applyFill="1" applyBorder="1" applyAlignment="1">
      <alignment horizontal="center" vertical="center" wrapText="1"/>
    </xf>
    <xf numFmtId="0" fontId="16" fillId="2" borderId="16" xfId="3" applyFont="1" applyBorder="1" applyAlignment="1">
      <alignment horizontal="center" vertical="center" wrapText="1"/>
    </xf>
    <xf numFmtId="2" fontId="16" fillId="2" borderId="16" xfId="3" applyNumberFormat="1" applyFont="1" applyFill="1" applyBorder="1" applyAlignment="1">
      <alignment horizontal="center" vertical="center" wrapText="1"/>
    </xf>
    <xf numFmtId="0" fontId="25" fillId="2" borderId="16" xfId="3" applyFont="1" applyFill="1" applyBorder="1" applyAlignment="1">
      <alignment horizontal="center" vertical="center" wrapText="1"/>
    </xf>
    <xf numFmtId="49" fontId="16" fillId="2" borderId="16" xfId="3" applyNumberFormat="1" applyFont="1" applyFill="1" applyBorder="1" applyAlignment="1">
      <alignment horizontal="center" vertical="center" wrapText="1"/>
    </xf>
    <xf numFmtId="0" fontId="14" fillId="2" borderId="18" xfId="3" applyFont="1" applyFill="1" applyBorder="1" applyAlignment="1">
      <alignment horizontal="center" vertical="center" wrapText="1"/>
    </xf>
    <xf numFmtId="2" fontId="14" fillId="2" borderId="16" xfId="3" applyNumberFormat="1" applyFont="1" applyFill="1" applyBorder="1" applyAlignment="1">
      <alignment horizontal="center" vertical="center" wrapText="1"/>
    </xf>
    <xf numFmtId="0" fontId="7" fillId="2" borderId="16" xfId="3" applyFont="1" applyFill="1" applyBorder="1" applyAlignment="1">
      <alignment horizontal="center" vertical="center" wrapText="1"/>
    </xf>
    <xf numFmtId="0" fontId="16" fillId="2" borderId="16" xfId="3" applyFont="1" applyBorder="1" applyAlignment="1">
      <alignment vertical="center" wrapText="1"/>
    </xf>
    <xf numFmtId="0" fontId="17" fillId="2" borderId="16" xfId="3" applyFont="1" applyFill="1" applyBorder="1" applyAlignment="1">
      <alignment horizontal="center" vertical="center" wrapText="1"/>
    </xf>
    <xf numFmtId="0" fontId="16" fillId="2" borderId="16" xfId="3" applyFont="1" applyBorder="1" applyAlignment="1">
      <alignment horizontal="center" vertical="center"/>
    </xf>
    <xf numFmtId="0" fontId="14" fillId="2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center" vertical="center" wrapText="1"/>
    </xf>
    <xf numFmtId="0" fontId="16" fillId="2" borderId="0" xfId="3" applyFont="1" applyFill="1" applyBorder="1" applyAlignment="1">
      <alignment horizontal="center" vertical="center" wrapText="1"/>
    </xf>
    <xf numFmtId="2" fontId="16" fillId="2" borderId="0" xfId="3" applyNumberFormat="1" applyFont="1" applyFill="1" applyBorder="1" applyAlignment="1">
      <alignment horizontal="center" vertical="center" wrapText="1"/>
    </xf>
    <xf numFmtId="0" fontId="17" fillId="2" borderId="0" xfId="3" applyFont="1" applyFill="1" applyBorder="1" applyAlignment="1">
      <alignment horizontal="center" vertical="center" wrapText="1"/>
    </xf>
    <xf numFmtId="0" fontId="16" fillId="2" borderId="0" xfId="3" applyFont="1" applyBorder="1" applyAlignment="1">
      <alignment horizontal="center" vertical="center" wrapText="1"/>
    </xf>
    <xf numFmtId="0" fontId="14" fillId="2" borderId="0" xfId="3" applyFont="1" applyFill="1" applyBorder="1" applyAlignment="1">
      <alignment vertical="top" wrapText="1"/>
    </xf>
    <xf numFmtId="0" fontId="7" fillId="2" borderId="0" xfId="3" applyFont="1" applyFill="1" applyBorder="1" applyAlignment="1">
      <alignment horizontal="center" vertical="center" wrapText="1"/>
    </xf>
    <xf numFmtId="2" fontId="16" fillId="2" borderId="0" xfId="3" applyNumberFormat="1" applyFont="1" applyBorder="1" applyAlignment="1">
      <alignment horizontal="center" vertical="center" wrapText="1"/>
    </xf>
    <xf numFmtId="49" fontId="16" fillId="2" borderId="0" xfId="3" applyNumberFormat="1" applyFont="1" applyFill="1" applyBorder="1" applyAlignment="1">
      <alignment horizontal="center" vertical="center" wrapText="1"/>
    </xf>
    <xf numFmtId="0" fontId="16" fillId="2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top" wrapText="1"/>
    </xf>
    <xf numFmtId="4" fontId="15" fillId="2" borderId="0" xfId="3" applyNumberFormat="1" applyFont="1" applyFill="1" applyBorder="1" applyAlignment="1">
      <alignment horizontal="center" vertical="center" wrapText="1"/>
    </xf>
    <xf numFmtId="0" fontId="16" fillId="2" borderId="0" xfId="3" applyFont="1" applyBorder="1" applyAlignment="1">
      <alignment horizontal="center" vertical="center"/>
    </xf>
    <xf numFmtId="0" fontId="21" fillId="2" borderId="0" xfId="3" applyFont="1" applyFill="1" applyBorder="1" applyAlignment="1">
      <alignment horizontal="center" vertical="center"/>
    </xf>
    <xf numFmtId="49" fontId="14" fillId="2" borderId="0" xfId="3" applyNumberFormat="1" applyFont="1" applyFill="1" applyBorder="1" applyAlignment="1">
      <alignment horizontal="center" vertical="center" wrapText="1"/>
    </xf>
    <xf numFmtId="0" fontId="21" fillId="2" borderId="0" xfId="4" applyFont="1" applyFill="1"/>
    <xf numFmtId="0" fontId="4" fillId="2" borderId="0" xfId="4" applyAlignment="1"/>
    <xf numFmtId="0" fontId="4" fillId="2" borderId="26" xfId="4" applyBorder="1"/>
    <xf numFmtId="0" fontId="4" fillId="2" borderId="0" xfId="4"/>
    <xf numFmtId="0" fontId="4" fillId="2" borderId="0" xfId="4" applyFont="1" applyFill="1" applyBorder="1" applyAlignment="1">
      <alignment horizontal="left" vertical="top"/>
    </xf>
    <xf numFmtId="0" fontId="4" fillId="2" borderId="0" xfId="4" applyFont="1" applyFill="1" applyBorder="1" applyAlignment="1" applyProtection="1">
      <alignment vertical="top"/>
      <protection locked="0"/>
    </xf>
    <xf numFmtId="0" fontId="23" fillId="2" borderId="0" xfId="4" applyFont="1" applyFill="1" applyBorder="1" applyAlignment="1">
      <alignment horizontal="center" vertical="top"/>
    </xf>
    <xf numFmtId="0" fontId="4" fillId="2" borderId="0" xfId="4" applyFont="1" applyFill="1" applyBorder="1" applyAlignment="1" applyProtection="1">
      <alignment horizontal="center" vertical="top"/>
      <protection locked="0"/>
    </xf>
    <xf numFmtId="0" fontId="4" fillId="2" borderId="0" xfId="4" applyFont="1" applyFill="1" applyBorder="1" applyAlignment="1"/>
    <xf numFmtId="0" fontId="21" fillId="2" borderId="0" xfId="4" applyFont="1" applyFill="1" applyBorder="1" applyAlignment="1"/>
    <xf numFmtId="0" fontId="4" fillId="2" borderId="40" xfId="4" applyFont="1" applyFill="1" applyBorder="1" applyAlignment="1">
      <alignment horizontal="center" vertical="center" textRotation="90" wrapText="1"/>
    </xf>
    <xf numFmtId="0" fontId="24" fillId="2" borderId="23" xfId="4" applyFont="1" applyFill="1" applyBorder="1" applyAlignment="1">
      <alignment vertical="top" wrapText="1"/>
    </xf>
    <xf numFmtId="0" fontId="14" fillId="2" borderId="16" xfId="4" applyFont="1" applyFill="1" applyBorder="1" applyAlignment="1">
      <alignment horizontal="center" vertical="center"/>
    </xf>
    <xf numFmtId="0" fontId="14" fillId="2" borderId="16" xfId="4" applyFont="1" applyFill="1" applyBorder="1" applyAlignment="1">
      <alignment horizontal="center" vertical="center" wrapText="1"/>
    </xf>
    <xf numFmtId="0" fontId="16" fillId="2" borderId="16" xfId="4" applyFont="1" applyFill="1" applyBorder="1" applyAlignment="1">
      <alignment horizontal="center" vertical="center" wrapText="1"/>
    </xf>
    <xf numFmtId="0" fontId="16" fillId="2" borderId="16" xfId="4" applyFont="1" applyFill="1" applyBorder="1" applyAlignment="1">
      <alignment horizontal="center" vertical="center"/>
    </xf>
    <xf numFmtId="0" fontId="14" fillId="2" borderId="16" xfId="4" applyFont="1" applyFill="1" applyBorder="1" applyAlignment="1">
      <alignment vertical="center" wrapText="1"/>
    </xf>
    <xf numFmtId="0" fontId="11" fillId="2" borderId="16" xfId="4" applyFont="1" applyFill="1" applyBorder="1" applyAlignment="1">
      <alignment horizontal="center" vertical="center" wrapText="1"/>
    </xf>
    <xf numFmtId="0" fontId="16" fillId="2" borderId="16" xfId="4" applyFont="1" applyBorder="1" applyAlignment="1">
      <alignment horizontal="center" vertical="center"/>
    </xf>
    <xf numFmtId="2" fontId="16" fillId="2" borderId="16" xfId="4" applyNumberFormat="1" applyFont="1" applyFill="1" applyBorder="1" applyAlignment="1">
      <alignment horizontal="center" vertical="center" wrapText="1"/>
    </xf>
    <xf numFmtId="0" fontId="14" fillId="2" borderId="16" xfId="4" applyFont="1" applyFill="1" applyBorder="1" applyAlignment="1">
      <alignment horizontal="left" vertical="top" wrapText="1"/>
    </xf>
    <xf numFmtId="0" fontId="17" fillId="2" borderId="16" xfId="4" applyFont="1" applyFill="1" applyBorder="1" applyAlignment="1">
      <alignment horizontal="center" vertical="center" wrapText="1"/>
    </xf>
    <xf numFmtId="0" fontId="14" fillId="2" borderId="16" xfId="4" applyFont="1" applyFill="1" applyBorder="1" applyAlignment="1">
      <alignment vertical="top" wrapText="1"/>
    </xf>
    <xf numFmtId="4" fontId="15" fillId="2" borderId="16" xfId="4" applyNumberFormat="1" applyFont="1" applyFill="1" applyBorder="1" applyAlignment="1">
      <alignment horizontal="center" vertical="center" wrapText="1"/>
    </xf>
    <xf numFmtId="0" fontId="15" fillId="2" borderId="16" xfId="4" applyFont="1" applyFill="1" applyBorder="1" applyAlignment="1">
      <alignment horizontal="center" vertical="center" wrapText="1"/>
    </xf>
    <xf numFmtId="0" fontId="25" fillId="2" borderId="16" xfId="4" applyFont="1" applyFill="1" applyBorder="1" applyAlignment="1">
      <alignment horizontal="center" vertical="center" wrapText="1"/>
    </xf>
    <xf numFmtId="49" fontId="16" fillId="2" borderId="16" xfId="4" applyNumberFormat="1" applyFont="1" applyFill="1" applyBorder="1" applyAlignment="1">
      <alignment horizontal="center" vertical="center" wrapText="1"/>
    </xf>
    <xf numFmtId="0" fontId="16" fillId="2" borderId="25" xfId="4" applyFont="1" applyFill="1" applyBorder="1" applyAlignment="1">
      <alignment horizontal="center" vertical="center" wrapText="1"/>
    </xf>
    <xf numFmtId="0" fontId="25" fillId="2" borderId="16" xfId="4" applyFont="1" applyFill="1" applyBorder="1" applyAlignment="1">
      <alignment vertical="top" wrapText="1"/>
    </xf>
    <xf numFmtId="0" fontId="16" fillId="2" borderId="16" xfId="4" applyFont="1" applyBorder="1" applyAlignment="1">
      <alignment vertical="center" wrapText="1"/>
    </xf>
    <xf numFmtId="0" fontId="14" fillId="2" borderId="0" xfId="4" applyFont="1" applyFill="1" applyBorder="1" applyAlignment="1">
      <alignment horizontal="center" vertical="center" wrapText="1"/>
    </xf>
    <xf numFmtId="0" fontId="16" fillId="2" borderId="0" xfId="4" applyFont="1" applyBorder="1" applyAlignment="1">
      <alignment horizontal="center" vertical="center" wrapText="1"/>
    </xf>
    <xf numFmtId="0" fontId="17" fillId="2" borderId="0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center" vertical="center" wrapText="1"/>
    </xf>
    <xf numFmtId="49" fontId="16" fillId="2" borderId="0" xfId="4" applyNumberFormat="1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left" vertical="top" wrapText="1"/>
    </xf>
    <xf numFmtId="0" fontId="21" fillId="2" borderId="0" xfId="4" applyFont="1" applyFill="1" applyBorder="1" applyAlignment="1">
      <alignment horizontal="center" vertical="center"/>
    </xf>
    <xf numFmtId="49" fontId="14" fillId="2" borderId="0" xfId="4" applyNumberFormat="1" applyFont="1" applyFill="1" applyBorder="1" applyAlignment="1">
      <alignment horizontal="center" vertical="center" wrapText="1"/>
    </xf>
    <xf numFmtId="0" fontId="19" fillId="2" borderId="0" xfId="5" applyFont="1" applyFill="1"/>
    <xf numFmtId="0" fontId="26" fillId="2" borderId="0" xfId="5"/>
    <xf numFmtId="0" fontId="19" fillId="2" borderId="2" xfId="5" applyFont="1" applyFill="1" applyBorder="1"/>
    <xf numFmtId="0" fontId="19" fillId="2" borderId="0" xfId="5" applyFont="1" applyFill="1" applyAlignment="1">
      <alignment horizontal="left" vertical="top"/>
    </xf>
    <xf numFmtId="0" fontId="19" fillId="2" borderId="0" xfId="5" applyFont="1" applyFill="1" applyAlignment="1" applyProtection="1">
      <alignment vertical="top"/>
      <protection locked="0"/>
    </xf>
    <xf numFmtId="0" fontId="8" fillId="2" borderId="0" xfId="5" applyFont="1" applyFill="1" applyAlignment="1">
      <alignment horizontal="center" vertical="top"/>
    </xf>
    <xf numFmtId="0" fontId="19" fillId="2" borderId="0" xfId="5" applyFont="1" applyFill="1" applyAlignment="1" applyProtection="1">
      <alignment horizontal="center" vertical="top"/>
      <protection locked="0"/>
    </xf>
    <xf numFmtId="0" fontId="19" fillId="2" borderId="1" xfId="5" applyFont="1" applyFill="1" applyBorder="1" applyAlignment="1">
      <alignment horizontal="center" vertical="center" textRotation="90" wrapText="1"/>
    </xf>
    <xf numFmtId="0" fontId="28" fillId="2" borderId="5" xfId="5" applyFont="1" applyFill="1" applyBorder="1" applyAlignment="1">
      <alignment vertical="top" wrapText="1"/>
    </xf>
    <xf numFmtId="0" fontId="28" fillId="3" borderId="5" xfId="5" applyFont="1" applyFill="1" applyBorder="1" applyAlignment="1">
      <alignment vertical="top" wrapText="1"/>
    </xf>
    <xf numFmtId="0" fontId="29" fillId="3" borderId="16" xfId="5" applyFont="1" applyFill="1" applyBorder="1" applyAlignment="1">
      <alignment horizontal="left" vertical="top" wrapText="1"/>
    </xf>
    <xf numFmtId="0" fontId="30" fillId="3" borderId="16" xfId="5" applyFont="1" applyFill="1" applyBorder="1" applyAlignment="1">
      <alignment horizontal="left" vertical="top" wrapText="1"/>
    </xf>
    <xf numFmtId="49" fontId="29" fillId="3" borderId="16" xfId="5" applyNumberFormat="1" applyFont="1" applyFill="1" applyBorder="1" applyAlignment="1">
      <alignment horizontal="left" vertical="top" wrapText="1"/>
    </xf>
    <xf numFmtId="0" fontId="31" fillId="2" borderId="0" xfId="5" applyFont="1" applyAlignment="1">
      <alignment horizontal="left" vertical="top"/>
    </xf>
    <xf numFmtId="0" fontId="30" fillId="3" borderId="16" xfId="5" applyFont="1" applyFill="1" applyBorder="1" applyAlignment="1">
      <alignment wrapText="1"/>
    </xf>
    <xf numFmtId="0" fontId="19" fillId="2" borderId="1" xfId="1" applyFill="1" applyBorder="1" applyAlignment="1">
      <alignment horizontal="center" vertical="center" textRotation="90" wrapText="1"/>
    </xf>
    <xf numFmtId="0" fontId="20" fillId="2" borderId="3" xfId="1" applyFont="1" applyFill="1" applyBorder="1" applyAlignment="1">
      <alignment vertical="top" wrapText="1"/>
    </xf>
    <xf numFmtId="0" fontId="19" fillId="2" borderId="25" xfId="1" applyFill="1" applyBorder="1" applyAlignment="1">
      <alignment horizontal="left" vertical="top" wrapText="1"/>
    </xf>
    <xf numFmtId="0" fontId="19" fillId="2" borderId="0" xfId="1" applyFill="1" applyAlignment="1">
      <alignment horizontal="left" vertical="top" wrapText="1"/>
    </xf>
    <xf numFmtId="0" fontId="19" fillId="2" borderId="1" xfId="5" applyFont="1" applyFill="1" applyBorder="1" applyAlignment="1">
      <alignment horizontal="center" vertical="center" textRotation="90" wrapText="1"/>
    </xf>
    <xf numFmtId="49" fontId="19" fillId="2" borderId="0" xfId="5" applyNumberFormat="1" applyFont="1" applyFill="1"/>
    <xf numFmtId="49" fontId="19" fillId="2" borderId="0" xfId="5" applyNumberFormat="1" applyFont="1" applyFill="1" applyAlignment="1" applyProtection="1">
      <alignment horizontal="center" vertical="top"/>
      <protection locked="0"/>
    </xf>
    <xf numFmtId="49" fontId="28" fillId="2" borderId="5" xfId="5" applyNumberFormat="1" applyFont="1" applyFill="1" applyBorder="1" applyAlignment="1">
      <alignment vertical="top" wrapText="1"/>
    </xf>
    <xf numFmtId="0" fontId="19" fillId="2" borderId="16" xfId="5" applyFont="1" applyFill="1" applyBorder="1" applyAlignment="1">
      <alignment horizontal="left" vertical="top" wrapText="1"/>
    </xf>
    <xf numFmtId="0" fontId="26" fillId="2" borderId="16" xfId="5" applyBorder="1" applyAlignment="1">
      <alignment vertical="center" wrapText="1"/>
    </xf>
    <xf numFmtId="0" fontId="26" fillId="2" borderId="16" xfId="5" applyFill="1" applyBorder="1"/>
    <xf numFmtId="49" fontId="29" fillId="2" borderId="16" xfId="5" applyNumberFormat="1" applyFont="1" applyFill="1" applyBorder="1" applyAlignment="1">
      <alignment horizontal="left" vertical="top" wrapText="1"/>
    </xf>
    <xf numFmtId="0" fontId="29" fillId="2" borderId="16" xfId="5" applyFont="1" applyFill="1" applyBorder="1" applyAlignment="1">
      <alignment horizontal="left" vertical="top" wrapText="1"/>
    </xf>
    <xf numFmtId="0" fontId="3" fillId="2" borderId="16" xfId="5" applyFont="1" applyBorder="1"/>
    <xf numFmtId="0" fontId="26" fillId="2" borderId="16" xfId="5" applyBorder="1"/>
    <xf numFmtId="0" fontId="26" fillId="2" borderId="0" xfId="5" applyBorder="1" applyAlignment="1">
      <alignment horizontal="center" wrapText="1"/>
    </xf>
    <xf numFmtId="0" fontId="26" fillId="2" borderId="0" xfId="5" applyBorder="1"/>
    <xf numFmtId="22" fontId="26" fillId="2" borderId="16" xfId="5" applyNumberFormat="1" applyBorder="1" applyAlignment="1">
      <alignment vertical="center" wrapText="1"/>
    </xf>
    <xf numFmtId="49" fontId="26" fillId="2" borderId="16" xfId="5" applyNumberFormat="1" applyBorder="1"/>
    <xf numFmtId="0" fontId="26" fillId="2" borderId="16" xfId="5" applyFill="1" applyBorder="1" applyAlignment="1">
      <alignment vertical="center" wrapText="1"/>
    </xf>
    <xf numFmtId="0" fontId="11" fillId="2" borderId="16" xfId="5" applyFont="1" applyFill="1" applyBorder="1" applyAlignment="1">
      <alignment horizontal="center" vertical="top" wrapText="1"/>
    </xf>
    <xf numFmtId="164" fontId="11" fillId="2" borderId="16" xfId="5" applyNumberFormat="1" applyFont="1" applyFill="1" applyBorder="1" applyAlignment="1">
      <alignment horizontal="center" vertical="center" wrapText="1"/>
    </xf>
    <xf numFmtId="0" fontId="11" fillId="2" borderId="16" xfId="5" applyFont="1" applyFill="1" applyBorder="1" applyAlignment="1">
      <alignment horizontal="center" vertical="center" wrapText="1"/>
    </xf>
    <xf numFmtId="0" fontId="26" fillId="2" borderId="0" xfId="5" applyFill="1" applyBorder="1" applyAlignment="1">
      <alignment vertical="center" wrapText="1"/>
    </xf>
    <xf numFmtId="0" fontId="26" fillId="2" borderId="0" xfId="5" applyFill="1" applyBorder="1"/>
    <xf numFmtId="0" fontId="3" fillId="2" borderId="0" xfId="5" applyFont="1" applyFill="1" applyBorder="1"/>
    <xf numFmtId="0" fontId="26" fillId="2" borderId="0" xfId="5" applyAlignment="1">
      <alignment vertical="center" wrapText="1"/>
    </xf>
    <xf numFmtId="0" fontId="26" fillId="2" borderId="0" xfId="5" applyBorder="1" applyAlignment="1">
      <alignment vertical="center" wrapText="1"/>
    </xf>
    <xf numFmtId="2" fontId="11" fillId="2" borderId="16" xfId="5" applyNumberFormat="1" applyFont="1" applyFill="1" applyBorder="1" applyAlignment="1">
      <alignment horizontal="center" vertical="center" wrapText="1"/>
    </xf>
    <xf numFmtId="0" fontId="29" fillId="2" borderId="0" xfId="5" applyFont="1" applyFill="1" applyBorder="1" applyAlignment="1">
      <alignment horizontal="left" vertical="top" wrapText="1"/>
    </xf>
    <xf numFmtId="0" fontId="31" fillId="2" borderId="0" xfId="5" applyFont="1" applyFill="1" applyBorder="1"/>
    <xf numFmtId="49" fontId="26" fillId="2" borderId="0" xfId="5" applyNumberFormat="1" applyFill="1" applyBorder="1"/>
    <xf numFmtId="0" fontId="19" fillId="2" borderId="0" xfId="5" applyFont="1" applyFill="1" applyBorder="1" applyAlignment="1">
      <alignment horizontal="left" vertical="top" wrapText="1"/>
    </xf>
    <xf numFmtId="49" fontId="29" fillId="2" borderId="0" xfId="5" applyNumberFormat="1" applyFont="1" applyFill="1" applyBorder="1" applyAlignment="1">
      <alignment horizontal="left" vertical="top" wrapText="1"/>
    </xf>
    <xf numFmtId="22" fontId="26" fillId="2" borderId="0" xfId="5" applyNumberFormat="1" applyBorder="1" applyAlignment="1">
      <alignment vertical="center" wrapText="1"/>
    </xf>
    <xf numFmtId="22" fontId="26" fillId="2" borderId="0" xfId="5" applyNumberFormat="1" applyFill="1" applyBorder="1" applyAlignment="1">
      <alignment vertical="center" wrapText="1"/>
    </xf>
    <xf numFmtId="0" fontId="26" fillId="2" borderId="0" xfId="5" applyFill="1"/>
    <xf numFmtId="49" fontId="26" fillId="2" borderId="0" xfId="5" applyNumberFormat="1"/>
    <xf numFmtId="0" fontId="19" fillId="2" borderId="1" xfId="5" applyFont="1" applyFill="1" applyBorder="1" applyAlignment="1">
      <alignment horizontal="center" vertical="center" textRotation="90" wrapText="1"/>
    </xf>
    <xf numFmtId="49" fontId="29" fillId="2" borderId="16" xfId="5" applyNumberFormat="1" applyFont="1" applyFill="1" applyBorder="1" applyAlignment="1">
      <alignment horizontal="center" vertical="center" wrapText="1"/>
    </xf>
    <xf numFmtId="0" fontId="29" fillId="3" borderId="16" xfId="5" applyFont="1" applyFill="1" applyBorder="1" applyAlignment="1">
      <alignment horizontal="right" vertical="center" wrapText="1"/>
    </xf>
    <xf numFmtId="0" fontId="29" fillId="3" borderId="16" xfId="5" applyNumberFormat="1" applyFont="1" applyFill="1" applyBorder="1" applyAlignment="1">
      <alignment horizontal="left" vertical="top" wrapText="1"/>
    </xf>
    <xf numFmtId="0" fontId="26" fillId="2" borderId="16" xfId="5" applyNumberFormat="1" applyFill="1" applyBorder="1"/>
    <xf numFmtId="0" fontId="26" fillId="2" borderId="16" xfId="5" applyNumberFormat="1" applyBorder="1"/>
    <xf numFmtId="0" fontId="26" fillId="2" borderId="16" xfId="5" applyNumberFormat="1" applyBorder="1" applyAlignment="1">
      <alignment vertical="center" wrapText="1"/>
    </xf>
    <xf numFmtId="22" fontId="26" fillId="2" borderId="16" xfId="5" applyNumberFormat="1" applyFill="1" applyBorder="1" applyAlignment="1">
      <alignment vertical="center" wrapText="1"/>
    </xf>
    <xf numFmtId="0" fontId="26" fillId="2" borderId="16" xfId="5" applyFill="1" applyBorder="1" applyAlignment="1">
      <alignment horizontal="center" vertical="center" wrapText="1"/>
    </xf>
    <xf numFmtId="49" fontId="32" fillId="2" borderId="16" xfId="5" applyNumberFormat="1" applyFont="1" applyFill="1" applyBorder="1" applyAlignment="1">
      <alignment horizontal="center" vertical="center"/>
    </xf>
    <xf numFmtId="0" fontId="26" fillId="2" borderId="16" xfId="5" applyFill="1" applyBorder="1" applyAlignment="1">
      <alignment horizontal="right" vertical="center" wrapText="1"/>
    </xf>
    <xf numFmtId="0" fontId="26" fillId="2" borderId="16" xfId="5" applyNumberFormat="1" applyFill="1" applyBorder="1" applyAlignment="1">
      <alignment wrapText="1"/>
    </xf>
    <xf numFmtId="0" fontId="11" fillId="2" borderId="16" xfId="5" applyNumberFormat="1" applyFont="1" applyFill="1" applyBorder="1" applyAlignment="1">
      <alignment horizontal="center" vertical="center" wrapText="1"/>
    </xf>
    <xf numFmtId="0" fontId="32" fillId="2" borderId="16" xfId="5" applyNumberFormat="1" applyFont="1" applyBorder="1" applyAlignment="1">
      <alignment horizontal="center" vertical="center"/>
    </xf>
    <xf numFmtId="0" fontId="26" fillId="2" borderId="16" xfId="5" applyBorder="1" applyAlignment="1">
      <alignment horizontal="right" vertical="center" wrapText="1"/>
    </xf>
    <xf numFmtId="0" fontId="26" fillId="2" borderId="16" xfId="5" applyNumberFormat="1" applyFill="1" applyBorder="1" applyAlignment="1">
      <alignment vertical="center" wrapText="1"/>
    </xf>
    <xf numFmtId="0" fontId="26" fillId="2" borderId="16" xfId="5" applyNumberFormat="1" applyFill="1" applyBorder="1" applyAlignment="1">
      <alignment horizontal="center" vertical="center" wrapText="1"/>
    </xf>
    <xf numFmtId="0" fontId="26" fillId="2" borderId="16" xfId="5" applyNumberFormat="1" applyFill="1" applyBorder="1" applyAlignment="1">
      <alignment horizontal="center" vertical="center"/>
    </xf>
    <xf numFmtId="0" fontId="32" fillId="2" borderId="16" xfId="5" applyNumberFormat="1" applyFont="1" applyFill="1" applyBorder="1" applyAlignment="1">
      <alignment horizontal="center" vertical="center"/>
    </xf>
    <xf numFmtId="49" fontId="26" fillId="2" borderId="16" xfId="5" applyNumberFormat="1" applyFill="1" applyBorder="1"/>
    <xf numFmtId="0" fontId="29" fillId="3" borderId="16" xfId="5" applyFont="1" applyFill="1" applyBorder="1" applyAlignment="1">
      <alignment horizontal="center" vertical="center" wrapText="1"/>
    </xf>
    <xf numFmtId="0" fontId="26" fillId="2" borderId="16" xfId="5" applyBorder="1" applyAlignment="1">
      <alignment horizontal="center" vertical="center"/>
    </xf>
    <xf numFmtId="49" fontId="32" fillId="2" borderId="16" xfId="5" applyNumberFormat="1" applyFont="1" applyBorder="1" applyAlignment="1">
      <alignment horizontal="center" vertical="center"/>
    </xf>
    <xf numFmtId="49" fontId="26" fillId="2" borderId="16" xfId="5" applyNumberFormat="1" applyFill="1" applyBorder="1" applyAlignment="1">
      <alignment vertical="center" wrapText="1"/>
    </xf>
    <xf numFmtId="49" fontId="26" fillId="2" borderId="16" xfId="5" applyNumberFormat="1" applyBorder="1" applyAlignment="1">
      <alignment horizontal="center" vertical="center"/>
    </xf>
    <xf numFmtId="49" fontId="19" fillId="2" borderId="16" xfId="5" applyNumberFormat="1" applyFont="1" applyFill="1" applyBorder="1" applyAlignment="1">
      <alignment horizontal="right" vertical="center" wrapText="1"/>
    </xf>
    <xf numFmtId="49" fontId="26" fillId="2" borderId="0" xfId="5" applyNumberFormat="1" applyFill="1" applyBorder="1" applyAlignment="1">
      <alignment vertical="center" wrapText="1"/>
    </xf>
    <xf numFmtId="49" fontId="26" fillId="2" borderId="0" xfId="5" applyNumberFormat="1" applyBorder="1"/>
    <xf numFmtId="0" fontId="26" fillId="2" borderId="0" xfId="5" applyNumberFormat="1"/>
    <xf numFmtId="0" fontId="26" fillId="2" borderId="16" xfId="5" applyBorder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textRotation="90" wrapText="1"/>
    </xf>
    <xf numFmtId="0" fontId="2" fillId="2" borderId="16" xfId="5" applyNumberFormat="1" applyFont="1" applyBorder="1"/>
    <xf numFmtId="49" fontId="2" fillId="2" borderId="16" xfId="5" applyNumberFormat="1" applyFont="1" applyBorder="1"/>
    <xf numFmtId="0" fontId="2" fillId="2" borderId="16" xfId="5" applyFont="1" applyFill="1" applyBorder="1"/>
    <xf numFmtId="49" fontId="2" fillId="2" borderId="16" xfId="5" applyNumberFormat="1" applyFont="1" applyFill="1" applyBorder="1"/>
    <xf numFmtId="0" fontId="2" fillId="2" borderId="0" xfId="5" applyFont="1" applyFill="1" applyBorder="1"/>
    <xf numFmtId="0" fontId="12" fillId="2" borderId="5" xfId="0" applyFont="1" applyFill="1" applyBorder="1" applyAlignment="1">
      <alignment horizontal="center" vertical="center" textRotation="90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9" fillId="2" borderId="0" xfId="0" applyFont="1" applyFill="1" applyAlignment="1">
      <alignment horizontal="left" vertical="top"/>
    </xf>
    <xf numFmtId="0" fontId="10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1" applyFont="1" applyFill="1" applyAlignment="1">
      <alignment horizontal="left" vertical="top"/>
    </xf>
    <xf numFmtId="0" fontId="19" fillId="2" borderId="0" xfId="1" applyFill="1" applyAlignment="1">
      <alignment horizontal="center"/>
    </xf>
    <xf numFmtId="0" fontId="10" fillId="2" borderId="15" xfId="1" applyFont="1" applyFill="1" applyBorder="1" applyAlignment="1">
      <alignment horizontal="center"/>
    </xf>
    <xf numFmtId="0" fontId="19" fillId="2" borderId="15" xfId="1" applyFill="1" applyBorder="1" applyAlignment="1">
      <alignment horizontal="center"/>
    </xf>
    <xf numFmtId="0" fontId="12" fillId="2" borderId="8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textRotation="90" wrapText="1"/>
    </xf>
    <xf numFmtId="0" fontId="12" fillId="2" borderId="1" xfId="1" applyFont="1" applyFill="1" applyBorder="1" applyAlignment="1">
      <alignment horizontal="center" vertical="center" textRotation="90" wrapText="1"/>
    </xf>
    <xf numFmtId="0" fontId="12" fillId="2" borderId="5" xfId="1" applyFont="1" applyFill="1" applyBorder="1" applyAlignment="1">
      <alignment horizontal="center" vertical="center" textRotation="90" wrapText="1"/>
    </xf>
    <xf numFmtId="0" fontId="12" fillId="2" borderId="6" xfId="1" applyFont="1" applyFill="1" applyBorder="1" applyAlignment="1">
      <alignment horizontal="center" vertical="center" textRotation="90" wrapText="1"/>
    </xf>
    <xf numFmtId="0" fontId="11" fillId="2" borderId="16" xfId="1" applyFont="1" applyFill="1" applyBorder="1" applyAlignment="1">
      <alignment horizontal="left" vertical="top" wrapText="1"/>
    </xf>
    <xf numFmtId="0" fontId="11" fillId="2" borderId="24" xfId="1" applyFont="1" applyFill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 vertical="top"/>
    </xf>
    <xf numFmtId="0" fontId="6" fillId="2" borderId="0" xfId="2" applyAlignment="1">
      <alignment horizontal="center"/>
    </xf>
    <xf numFmtId="0" fontId="22" fillId="2" borderId="27" xfId="2" applyFont="1" applyBorder="1" applyAlignment="1">
      <alignment horizontal="center"/>
    </xf>
    <xf numFmtId="0" fontId="6" fillId="2" borderId="27" xfId="2" applyBorder="1" applyAlignment="1">
      <alignment horizontal="center"/>
    </xf>
    <xf numFmtId="0" fontId="6" fillId="2" borderId="28" xfId="2" applyFont="1" applyFill="1" applyBorder="1" applyAlignment="1">
      <alignment horizontal="center" vertical="center" wrapText="1"/>
    </xf>
    <xf numFmtId="0" fontId="6" fillId="2" borderId="29" xfId="2" applyFont="1" applyFill="1" applyBorder="1" applyAlignment="1">
      <alignment horizontal="center" vertical="center" wrapText="1"/>
    </xf>
    <xf numFmtId="0" fontId="6" fillId="2" borderId="30" xfId="2" applyFont="1" applyFill="1" applyBorder="1" applyAlignment="1">
      <alignment horizontal="center" vertical="center" wrapText="1"/>
    </xf>
    <xf numFmtId="0" fontId="6" fillId="2" borderId="22" xfId="2" applyFont="1" applyFill="1" applyBorder="1" applyAlignment="1">
      <alignment horizontal="center" vertical="center" wrapText="1"/>
    </xf>
    <xf numFmtId="0" fontId="6" fillId="2" borderId="35" xfId="2" applyFont="1" applyFill="1" applyBorder="1" applyAlignment="1">
      <alignment horizontal="center" vertical="center" textRotation="90" wrapText="1"/>
    </xf>
    <xf numFmtId="0" fontId="6" fillId="2" borderId="40" xfId="2" applyFont="1" applyFill="1" applyBorder="1" applyAlignment="1">
      <alignment horizontal="center" vertical="center" textRotation="90" wrapText="1"/>
    </xf>
    <xf numFmtId="0" fontId="6" fillId="2" borderId="23" xfId="2" applyFont="1" applyFill="1" applyBorder="1" applyAlignment="1">
      <alignment horizontal="center" vertical="center" textRotation="90" wrapText="1"/>
    </xf>
    <xf numFmtId="0" fontId="6" fillId="2" borderId="41" xfId="2" applyFont="1" applyFill="1" applyBorder="1" applyAlignment="1">
      <alignment horizontal="center" vertical="center" textRotation="90" wrapText="1"/>
    </xf>
    <xf numFmtId="0" fontId="6" fillId="2" borderId="31" xfId="2" applyFont="1" applyFill="1" applyBorder="1" applyAlignment="1">
      <alignment horizontal="center" vertical="center" textRotation="90" wrapText="1"/>
    </xf>
    <xf numFmtId="0" fontId="6" fillId="2" borderId="36" xfId="2" applyFont="1" applyFill="1" applyBorder="1" applyAlignment="1">
      <alignment horizontal="center" vertical="center" textRotation="90" wrapText="1"/>
    </xf>
    <xf numFmtId="0" fontId="11" fillId="2" borderId="16" xfId="2" applyFont="1" applyFill="1" applyBorder="1" applyAlignment="1">
      <alignment horizontal="left" vertical="top" wrapText="1"/>
    </xf>
    <xf numFmtId="0" fontId="6" fillId="2" borderId="42" xfId="2" applyFont="1" applyFill="1" applyBorder="1" applyAlignment="1">
      <alignment horizontal="center" vertical="center" textRotation="90" wrapText="1"/>
    </xf>
    <xf numFmtId="0" fontId="6" fillId="2" borderId="43" xfId="2" applyFont="1" applyFill="1" applyBorder="1" applyAlignment="1">
      <alignment horizontal="center" vertical="center" textRotation="90" wrapText="1"/>
    </xf>
    <xf numFmtId="0" fontId="11" fillId="2" borderId="24" xfId="2" applyFont="1" applyFill="1" applyBorder="1" applyAlignment="1">
      <alignment horizontal="left" vertical="top" wrapText="1"/>
    </xf>
    <xf numFmtId="0" fontId="6" fillId="2" borderId="32" xfId="2" applyFont="1" applyFill="1" applyBorder="1" applyAlignment="1">
      <alignment horizontal="center" vertical="center" wrapText="1"/>
    </xf>
    <xf numFmtId="0" fontId="6" fillId="2" borderId="33" xfId="2" applyFont="1" applyFill="1" applyBorder="1" applyAlignment="1">
      <alignment horizontal="center" vertical="center" wrapText="1"/>
    </xf>
    <xf numFmtId="0" fontId="6" fillId="2" borderId="34" xfId="2" applyFont="1" applyFill="1" applyBorder="1" applyAlignment="1">
      <alignment horizontal="center" vertical="center" wrapText="1"/>
    </xf>
    <xf numFmtId="0" fontId="6" fillId="2" borderId="37" xfId="2" applyFont="1" applyFill="1" applyBorder="1" applyAlignment="1">
      <alignment horizontal="center" vertical="center" wrapText="1"/>
    </xf>
    <xf numFmtId="0" fontId="6" fillId="2" borderId="38" xfId="2" applyFont="1" applyFill="1" applyBorder="1" applyAlignment="1">
      <alignment horizontal="center" vertical="center" wrapText="1"/>
    </xf>
    <xf numFmtId="0" fontId="6" fillId="2" borderId="39" xfId="2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textRotation="90" wrapText="1"/>
    </xf>
    <xf numFmtId="0" fontId="5" fillId="2" borderId="41" xfId="3" applyFont="1" applyFill="1" applyBorder="1" applyAlignment="1">
      <alignment horizontal="center" vertical="center" textRotation="90" wrapText="1"/>
    </xf>
    <xf numFmtId="0" fontId="5" fillId="2" borderId="28" xfId="3" applyFont="1" applyFill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center" vertical="center" wrapText="1"/>
    </xf>
    <xf numFmtId="0" fontId="5" fillId="2" borderId="22" xfId="3" applyFont="1" applyFill="1" applyBorder="1" applyAlignment="1">
      <alignment horizontal="center" vertical="center" wrapText="1"/>
    </xf>
    <xf numFmtId="0" fontId="5" fillId="2" borderId="32" xfId="3" applyFont="1" applyFill="1" applyBorder="1" applyAlignment="1">
      <alignment horizontal="center" vertical="center" wrapText="1"/>
    </xf>
    <xf numFmtId="0" fontId="5" fillId="2" borderId="33" xfId="3" applyFont="1" applyFill="1" applyBorder="1" applyAlignment="1">
      <alignment horizontal="center" vertical="center" wrapText="1"/>
    </xf>
    <xf numFmtId="0" fontId="5" fillId="2" borderId="34" xfId="3" applyFont="1" applyFill="1" applyBorder="1" applyAlignment="1">
      <alignment horizontal="center" vertical="center" wrapText="1"/>
    </xf>
    <xf numFmtId="0" fontId="5" fillId="2" borderId="37" xfId="3" applyFont="1" applyFill="1" applyBorder="1" applyAlignment="1">
      <alignment horizontal="center" vertical="center" wrapText="1"/>
    </xf>
    <xf numFmtId="0" fontId="5" fillId="2" borderId="38" xfId="3" applyFont="1" applyFill="1" applyBorder="1" applyAlignment="1">
      <alignment horizontal="center" vertical="center" wrapText="1"/>
    </xf>
    <xf numFmtId="0" fontId="5" fillId="2" borderId="39" xfId="3" applyFont="1" applyFill="1" applyBorder="1" applyAlignment="1">
      <alignment horizontal="center" vertical="center" wrapText="1"/>
    </xf>
    <xf numFmtId="0" fontId="5" fillId="2" borderId="35" xfId="3" applyFont="1" applyFill="1" applyBorder="1" applyAlignment="1">
      <alignment horizontal="center" vertical="center" textRotation="90" wrapText="1"/>
    </xf>
    <xf numFmtId="0" fontId="5" fillId="2" borderId="40" xfId="3" applyFont="1" applyFill="1" applyBorder="1" applyAlignment="1">
      <alignment horizontal="center" vertical="center" textRotation="90" wrapText="1"/>
    </xf>
    <xf numFmtId="0" fontId="5" fillId="2" borderId="31" xfId="3" applyFont="1" applyFill="1" applyBorder="1" applyAlignment="1">
      <alignment horizontal="center" vertical="center" textRotation="90" wrapText="1"/>
    </xf>
    <xf numFmtId="0" fontId="5" fillId="2" borderId="36" xfId="3" applyFont="1" applyFill="1" applyBorder="1" applyAlignment="1">
      <alignment horizontal="center" vertical="center" textRotation="90" wrapText="1"/>
    </xf>
    <xf numFmtId="0" fontId="5" fillId="2" borderId="42" xfId="3" applyFont="1" applyFill="1" applyBorder="1" applyAlignment="1">
      <alignment horizontal="center" vertical="center" textRotation="90" wrapText="1"/>
    </xf>
    <xf numFmtId="0" fontId="5" fillId="2" borderId="43" xfId="3" applyFont="1" applyFill="1" applyBorder="1" applyAlignment="1">
      <alignment horizontal="center" vertical="center" textRotation="90" wrapText="1"/>
    </xf>
    <xf numFmtId="0" fontId="9" fillId="2" borderId="0" xfId="3" applyFont="1" applyFill="1" applyBorder="1" applyAlignment="1">
      <alignment horizontal="left" vertical="top"/>
    </xf>
    <xf numFmtId="0" fontId="5" fillId="2" borderId="0" xfId="3" applyAlignment="1">
      <alignment horizontal="center"/>
    </xf>
    <xf numFmtId="0" fontId="22" fillId="2" borderId="27" xfId="3" applyFont="1" applyBorder="1" applyAlignment="1">
      <alignment horizontal="center"/>
    </xf>
    <xf numFmtId="0" fontId="5" fillId="2" borderId="27" xfId="3" applyBorder="1" applyAlignment="1">
      <alignment horizontal="center"/>
    </xf>
    <xf numFmtId="0" fontId="5" fillId="2" borderId="30" xfId="3" applyFont="1" applyFill="1" applyBorder="1" applyAlignment="1">
      <alignment horizontal="center" vertical="center" wrapText="1"/>
    </xf>
    <xf numFmtId="0" fontId="9" fillId="2" borderId="0" xfId="4" applyFont="1" applyFill="1" applyBorder="1" applyAlignment="1">
      <alignment horizontal="left" vertical="top"/>
    </xf>
    <xf numFmtId="0" fontId="4" fillId="2" borderId="0" xfId="4" applyAlignment="1">
      <alignment horizontal="center"/>
    </xf>
    <xf numFmtId="0" fontId="22" fillId="2" borderId="27" xfId="4" applyFont="1" applyBorder="1" applyAlignment="1">
      <alignment horizontal="center"/>
    </xf>
    <xf numFmtId="0" fontId="4" fillId="2" borderId="27" xfId="4" applyBorder="1" applyAlignment="1">
      <alignment horizontal="center"/>
    </xf>
    <xf numFmtId="0" fontId="4" fillId="2" borderId="28" xfId="4" applyFont="1" applyFill="1" applyBorder="1" applyAlignment="1">
      <alignment horizontal="center" vertical="center" wrapText="1"/>
    </xf>
    <xf numFmtId="0" fontId="4" fillId="2" borderId="29" xfId="4" applyFont="1" applyFill="1" applyBorder="1" applyAlignment="1">
      <alignment horizontal="center" vertical="center" wrapText="1"/>
    </xf>
    <xf numFmtId="0" fontId="4" fillId="2" borderId="30" xfId="4" applyFont="1" applyFill="1" applyBorder="1" applyAlignment="1">
      <alignment horizontal="center" vertical="center" wrapText="1"/>
    </xf>
    <xf numFmtId="0" fontId="4" fillId="2" borderId="22" xfId="4" applyFont="1" applyFill="1" applyBorder="1" applyAlignment="1">
      <alignment horizontal="center" vertical="center" wrapText="1"/>
    </xf>
    <xf numFmtId="0" fontId="4" fillId="2" borderId="35" xfId="4" applyFont="1" applyFill="1" applyBorder="1" applyAlignment="1">
      <alignment horizontal="center" vertical="center" textRotation="90" wrapText="1"/>
    </xf>
    <xf numFmtId="0" fontId="4" fillId="2" borderId="40" xfId="4" applyFont="1" applyFill="1" applyBorder="1" applyAlignment="1">
      <alignment horizontal="center" vertical="center" textRotation="90" wrapText="1"/>
    </xf>
    <xf numFmtId="0" fontId="4" fillId="2" borderId="23" xfId="4" applyFont="1" applyFill="1" applyBorder="1" applyAlignment="1">
      <alignment horizontal="center" vertical="center" textRotation="90" wrapText="1"/>
    </xf>
    <xf numFmtId="0" fontId="4" fillId="2" borderId="41" xfId="4" applyFont="1" applyFill="1" applyBorder="1" applyAlignment="1">
      <alignment horizontal="center" vertical="center" textRotation="90" wrapText="1"/>
    </xf>
    <xf numFmtId="0" fontId="4" fillId="2" borderId="31" xfId="4" applyFont="1" applyFill="1" applyBorder="1" applyAlignment="1">
      <alignment horizontal="center" vertical="center" textRotation="90" wrapText="1"/>
    </xf>
    <xf numFmtId="0" fontId="4" fillId="2" borderId="36" xfId="4" applyFont="1" applyFill="1" applyBorder="1" applyAlignment="1">
      <alignment horizontal="center" vertical="center" textRotation="90" wrapText="1"/>
    </xf>
    <xf numFmtId="0" fontId="4" fillId="2" borderId="42" xfId="4" applyFont="1" applyFill="1" applyBorder="1" applyAlignment="1">
      <alignment horizontal="center" vertical="center" textRotation="90" wrapText="1"/>
    </xf>
    <xf numFmtId="0" fontId="4" fillId="2" borderId="43" xfId="4" applyFont="1" applyFill="1" applyBorder="1" applyAlignment="1">
      <alignment horizontal="center" vertical="center" textRotation="90" wrapText="1"/>
    </xf>
    <xf numFmtId="0" fontId="4" fillId="2" borderId="32" xfId="4" applyFont="1" applyFill="1" applyBorder="1" applyAlignment="1">
      <alignment horizontal="center" vertical="center" wrapText="1"/>
    </xf>
    <xf numFmtId="0" fontId="4" fillId="2" borderId="33" xfId="4" applyFont="1" applyFill="1" applyBorder="1" applyAlignment="1">
      <alignment horizontal="center" vertical="center" wrapText="1"/>
    </xf>
    <xf numFmtId="0" fontId="4" fillId="2" borderId="34" xfId="4" applyFont="1" applyFill="1" applyBorder="1" applyAlignment="1">
      <alignment horizontal="center" vertical="center" wrapText="1"/>
    </xf>
    <xf numFmtId="0" fontId="4" fillId="2" borderId="37" xfId="4" applyFont="1" applyFill="1" applyBorder="1" applyAlignment="1">
      <alignment horizontal="center" vertical="center" wrapText="1"/>
    </xf>
    <xf numFmtId="0" fontId="4" fillId="2" borderId="38" xfId="4" applyFont="1" applyFill="1" applyBorder="1" applyAlignment="1">
      <alignment horizontal="center" vertical="center" wrapText="1"/>
    </xf>
    <xf numFmtId="0" fontId="4" fillId="2" borderId="39" xfId="4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textRotation="90" wrapText="1"/>
    </xf>
    <xf numFmtId="0" fontId="19" fillId="2" borderId="6" xfId="5" applyFont="1" applyFill="1" applyBorder="1" applyAlignment="1">
      <alignment horizontal="center" vertical="center" textRotation="90" wrapText="1"/>
    </xf>
    <xf numFmtId="0" fontId="19" fillId="2" borderId="8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0" xfId="5" applyFont="1" applyFill="1" applyBorder="1" applyAlignment="1">
      <alignment horizontal="center" vertical="center" wrapText="1"/>
    </xf>
    <xf numFmtId="0" fontId="19" fillId="2" borderId="11" xfId="5" applyFont="1" applyFill="1" applyBorder="1" applyAlignment="1">
      <alignment horizontal="center" vertical="center" wrapText="1"/>
    </xf>
    <xf numFmtId="0" fontId="19" fillId="2" borderId="7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4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textRotation="90" wrapText="1"/>
    </xf>
    <xf numFmtId="0" fontId="19" fillId="2" borderId="1" xfId="5" applyFont="1" applyFill="1" applyBorder="1" applyAlignment="1">
      <alignment horizontal="center" vertical="center" textRotation="90" wrapText="1"/>
    </xf>
    <xf numFmtId="0" fontId="27" fillId="2" borderId="0" xfId="5" applyFont="1" applyFill="1" applyAlignment="1">
      <alignment horizontal="left" vertical="top"/>
    </xf>
    <xf numFmtId="0" fontId="19" fillId="2" borderId="0" xfId="5" applyFont="1" applyFill="1" applyAlignment="1">
      <alignment horizontal="center"/>
    </xf>
    <xf numFmtId="0" fontId="10" fillId="2" borderId="15" xfId="5" applyFont="1" applyFill="1" applyBorder="1" applyAlignment="1">
      <alignment horizontal="center"/>
    </xf>
    <xf numFmtId="0" fontId="19" fillId="2" borderId="15" xfId="5" applyFont="1" applyFill="1" applyBorder="1" applyAlignment="1">
      <alignment horizontal="center"/>
    </xf>
    <xf numFmtId="0" fontId="19" fillId="2" borderId="5" xfId="1" applyFill="1" applyBorder="1" applyAlignment="1">
      <alignment horizontal="center" vertical="center" textRotation="90" wrapText="1"/>
    </xf>
    <xf numFmtId="0" fontId="19" fillId="2" borderId="6" xfId="1" applyFill="1" applyBorder="1" applyAlignment="1">
      <alignment horizontal="center" vertical="center" textRotation="90" wrapText="1"/>
    </xf>
    <xf numFmtId="0" fontId="19" fillId="2" borderId="8" xfId="1" applyFill="1" applyBorder="1" applyAlignment="1">
      <alignment horizontal="center" vertical="center" wrapText="1"/>
    </xf>
    <xf numFmtId="0" fontId="19" fillId="2" borderId="9" xfId="1" applyFill="1" applyBorder="1" applyAlignment="1">
      <alignment horizontal="center" vertical="center" wrapText="1"/>
    </xf>
    <xf numFmtId="0" fontId="19" fillId="2" borderId="10" xfId="1" applyFill="1" applyBorder="1" applyAlignment="1">
      <alignment horizontal="center" vertical="center" wrapText="1"/>
    </xf>
    <xf numFmtId="0" fontId="19" fillId="2" borderId="11" xfId="1" applyFill="1" applyBorder="1" applyAlignment="1">
      <alignment horizontal="center" vertical="center" wrapText="1"/>
    </xf>
    <xf numFmtId="0" fontId="19" fillId="2" borderId="7" xfId="1" applyFill="1" applyBorder="1" applyAlignment="1">
      <alignment horizontal="center" vertical="center" wrapText="1"/>
    </xf>
    <xf numFmtId="0" fontId="19" fillId="2" borderId="4" xfId="1" applyFill="1" applyBorder="1" applyAlignment="1">
      <alignment horizontal="center" vertical="center" wrapText="1"/>
    </xf>
    <xf numFmtId="0" fontId="19" fillId="2" borderId="12" xfId="1" applyFill="1" applyBorder="1" applyAlignment="1">
      <alignment horizontal="center" vertical="center" wrapText="1"/>
    </xf>
    <xf numFmtId="0" fontId="19" fillId="2" borderId="13" xfId="1" applyFill="1" applyBorder="1" applyAlignment="1">
      <alignment horizontal="center" vertical="center" wrapText="1"/>
    </xf>
    <xf numFmtId="0" fontId="19" fillId="2" borderId="14" xfId="1" applyFill="1" applyBorder="1" applyAlignment="1">
      <alignment horizontal="center" vertical="center" wrapText="1"/>
    </xf>
    <xf numFmtId="0" fontId="19" fillId="2" borderId="4" xfId="1" applyFill="1" applyBorder="1" applyAlignment="1">
      <alignment horizontal="center" vertical="center" textRotation="90" wrapText="1"/>
    </xf>
    <xf numFmtId="0" fontId="19" fillId="2" borderId="1" xfId="1" applyFill="1" applyBorder="1" applyAlignment="1">
      <alignment horizontal="center" vertical="center" textRotation="90" wrapText="1"/>
    </xf>
    <xf numFmtId="0" fontId="11" fillId="2" borderId="16" xfId="5" applyFont="1" applyFill="1" applyBorder="1" applyAlignment="1">
      <alignment horizontal="left" vertical="top" wrapText="1"/>
    </xf>
    <xf numFmtId="49" fontId="19" fillId="2" borderId="5" xfId="5" applyNumberFormat="1" applyFont="1" applyFill="1" applyBorder="1" applyAlignment="1">
      <alignment horizontal="center" vertical="center" textRotation="90" wrapText="1"/>
    </xf>
    <xf numFmtId="49" fontId="19" fillId="2" borderId="6" xfId="5" applyNumberFormat="1" applyFont="1" applyFill="1" applyBorder="1" applyAlignment="1">
      <alignment horizontal="center" vertical="center" textRotation="90" wrapText="1"/>
    </xf>
    <xf numFmtId="0" fontId="26" fillId="2" borderId="16" xfId="5" applyBorder="1" applyAlignment="1">
      <alignment horizontal="left" vertical="center" wrapText="1"/>
    </xf>
    <xf numFmtId="49" fontId="19" fillId="2" borderId="0" xfId="5" applyNumberFormat="1" applyFont="1" applyFill="1" applyAlignment="1">
      <alignment horizontal="left" vertical="top"/>
    </xf>
    <xf numFmtId="49" fontId="19" fillId="2" borderId="0" xfId="5" applyNumberFormat="1" applyFont="1" applyFill="1" applyAlignment="1" applyProtection="1">
      <alignment vertical="top"/>
      <protection locked="0"/>
    </xf>
    <xf numFmtId="0" fontId="19" fillId="2" borderId="16" xfId="5" applyFont="1" applyFill="1" applyBorder="1" applyAlignment="1">
      <alignment horizontal="center" vertical="center" textRotation="90" wrapText="1"/>
    </xf>
    <xf numFmtId="49" fontId="19" fillId="2" borderId="11" xfId="5" applyNumberFormat="1" applyFont="1" applyFill="1" applyBorder="1" applyAlignment="1">
      <alignment horizontal="center" vertical="center" textRotation="90" wrapText="1"/>
    </xf>
    <xf numFmtId="49" fontId="19" fillId="2" borderId="44" xfId="5" applyNumberFormat="1" applyFont="1" applyFill="1" applyBorder="1" applyAlignment="1">
      <alignment horizontal="center" vertical="center" textRotation="90" wrapText="1"/>
    </xf>
    <xf numFmtId="49" fontId="28" fillId="2" borderId="11" xfId="5" applyNumberFormat="1" applyFont="1" applyFill="1" applyBorder="1" applyAlignment="1">
      <alignment vertical="top" wrapText="1"/>
    </xf>
    <xf numFmtId="0" fontId="28" fillId="2" borderId="45" xfId="5" applyFont="1" applyFill="1" applyBorder="1" applyAlignment="1">
      <alignment vertical="top" wrapText="1"/>
    </xf>
    <xf numFmtId="0" fontId="33" fillId="2" borderId="16" xfId="5" applyFont="1" applyFill="1" applyBorder="1" applyAlignment="1">
      <alignment horizontal="left" vertical="top" wrapText="1"/>
    </xf>
    <xf numFmtId="0" fontId="26" fillId="2" borderId="16" xfId="5" applyFill="1" applyBorder="1" applyAlignment="1">
      <alignment horizontal="center" vertical="center"/>
    </xf>
    <xf numFmtId="0" fontId="26" fillId="2" borderId="16" xfId="5" applyBorder="1" applyAlignment="1">
      <alignment horizontal="left" vertical="top" wrapText="1"/>
    </xf>
    <xf numFmtId="49" fontId="19" fillId="2" borderId="16" xfId="5" applyNumberFormat="1" applyFont="1" applyFill="1" applyBorder="1" applyAlignment="1">
      <alignment horizontal="center" vertical="center" wrapText="1"/>
    </xf>
    <xf numFmtId="0" fontId="1" fillId="2" borderId="16" xfId="5" applyNumberFormat="1" applyFont="1" applyBorder="1"/>
    <xf numFmtId="0" fontId="26" fillId="2" borderId="16" xfId="5" applyNumberFormat="1" applyBorder="1" applyAlignment="1">
      <alignment horizontal="left" vertical="top" wrapText="1"/>
    </xf>
    <xf numFmtId="0" fontId="26" fillId="2" borderId="16" xfId="5" applyFill="1" applyBorder="1" applyAlignment="1">
      <alignment horizontal="left" vertical="top" wrapText="1"/>
    </xf>
    <xf numFmtId="0" fontId="1" fillId="2" borderId="16" xfId="5" applyFont="1" applyBorder="1" applyAlignment="1">
      <alignment horizontal="left" vertical="top" wrapText="1"/>
    </xf>
    <xf numFmtId="49" fontId="26" fillId="2" borderId="16" xfId="5" applyNumberFormat="1" applyFill="1" applyBorder="1" applyAlignment="1">
      <alignment horizontal="left" vertical="top" wrapText="1"/>
    </xf>
    <xf numFmtId="0" fontId="29" fillId="2" borderId="0" xfId="5" applyFont="1" applyFill="1" applyBorder="1" applyAlignment="1">
      <alignment vertical="top" wrapText="1"/>
    </xf>
    <xf numFmtId="0" fontId="26" fillId="2" borderId="0" xfId="5" applyBorder="1" applyAlignment="1">
      <alignment wrapText="1"/>
    </xf>
    <xf numFmtId="49" fontId="26" fillId="2" borderId="16" xfId="5" applyNumberFormat="1" applyBorder="1" applyAlignment="1">
      <alignment horizontal="left" vertical="top"/>
    </xf>
    <xf numFmtId="0" fontId="11" fillId="2" borderId="16" xfId="5" applyNumberFormat="1" applyFont="1" applyFill="1" applyBorder="1" applyAlignment="1">
      <alignment horizontal="left" vertical="top" wrapText="1"/>
    </xf>
    <xf numFmtId="0" fontId="26" fillId="2" borderId="16" xfId="5" applyNumberFormat="1" applyFill="1" applyBorder="1" applyAlignment="1">
      <alignment horizontal="left" vertical="top" wrapText="1"/>
    </xf>
    <xf numFmtId="0" fontId="26" fillId="2" borderId="16" xfId="5" applyBorder="1" applyAlignment="1">
      <alignment horizontal="left" vertical="top"/>
    </xf>
    <xf numFmtId="0" fontId="1" fillId="2" borderId="16" xfId="5" applyFont="1" applyBorder="1"/>
    <xf numFmtId="0" fontId="26" fillId="2" borderId="16" xfId="5" applyFill="1" applyBorder="1" applyAlignment="1">
      <alignment horizontal="left" vertical="top"/>
    </xf>
    <xf numFmtId="0" fontId="26" fillId="2" borderId="16" xfId="5" applyBorder="1" applyAlignment="1">
      <alignment vertical="top" wrapText="1"/>
    </xf>
    <xf numFmtId="0" fontId="1" fillId="2" borderId="16" xfId="5" applyFont="1" applyBorder="1" applyAlignment="1">
      <alignment vertical="top"/>
    </xf>
    <xf numFmtId="49" fontId="1" fillId="2" borderId="16" xfId="5" applyNumberFormat="1" applyFont="1" applyFill="1" applyBorder="1"/>
    <xf numFmtId="0" fontId="19" fillId="2" borderId="16" xfId="5" applyNumberFormat="1" applyFont="1" applyFill="1" applyBorder="1" applyAlignment="1">
      <alignment horizontal="center" vertical="center" wrapText="1"/>
    </xf>
    <xf numFmtId="0" fontId="26" fillId="2" borderId="0" xfId="5" applyFill="1" applyBorder="1" applyAlignment="1">
      <alignment horizontal="center" vertical="center" wrapText="1"/>
    </xf>
    <xf numFmtId="0" fontId="26" fillId="2" borderId="16" xfId="5" applyBorder="1" applyAlignment="1">
      <alignment horizontal="left" vertical="center"/>
    </xf>
    <xf numFmtId="0" fontId="26" fillId="2" borderId="0" xfId="5" applyBorder="1" applyAlignment="1">
      <alignment horizontal="center" vertical="center" wrapText="1"/>
    </xf>
    <xf numFmtId="0" fontId="26" fillId="2" borderId="0" xfId="5" applyNumberFormat="1" applyFill="1" applyBorder="1"/>
    <xf numFmtId="0" fontId="1" fillId="2" borderId="0" xfId="5" applyFont="1" applyBorder="1" applyAlignment="1">
      <alignment vertical="top"/>
    </xf>
    <xf numFmtId="0" fontId="26" fillId="2" borderId="0" xfId="5" applyFill="1" applyBorder="1" applyAlignment="1">
      <alignment horizontal="left" vertical="top"/>
    </xf>
    <xf numFmtId="49" fontId="1" fillId="2" borderId="0" xfId="5" applyNumberFormat="1" applyFont="1" applyFill="1" applyBorder="1"/>
    <xf numFmtId="0" fontId="26" fillId="2" borderId="0" xfId="5" applyNumberFormat="1" applyBorder="1" applyAlignment="1">
      <alignment horizontal="left" vertical="top" wrapText="1"/>
    </xf>
    <xf numFmtId="0" fontId="1" fillId="2" borderId="0" xfId="5" applyFont="1" applyFill="1" applyBorder="1"/>
    <xf numFmtId="0" fontId="26" fillId="2" borderId="0" xfId="5" applyNumberFormat="1" applyFill="1" applyBorder="1" applyAlignment="1">
      <alignment vertical="center" wrapText="1"/>
    </xf>
    <xf numFmtId="0" fontId="26" fillId="2" borderId="0" xfId="5" applyNumberFormat="1" applyBorder="1"/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6"/>
  <sheetViews>
    <sheetView zoomScale="55" zoomScaleNormal="55" workbookViewId="0">
      <selection activeCell="D32" sqref="D32"/>
    </sheetView>
  </sheetViews>
  <sheetFormatPr defaultRowHeight="16.5" x14ac:dyDescent="0.3"/>
  <cols>
    <col min="1" max="1" width="10.7109375" style="1" customWidth="1"/>
    <col min="2" max="2" width="18.28515625" style="1" customWidth="1"/>
    <col min="3" max="3" width="9.140625" style="1" customWidth="1"/>
    <col min="4" max="4" width="17.5703125" style="1" customWidth="1"/>
    <col min="5" max="5" width="9.140625" style="1" customWidth="1"/>
    <col min="6" max="6" width="14.42578125" style="1" customWidth="1"/>
    <col min="7" max="7" width="13.140625" style="1" customWidth="1"/>
    <col min="8" max="9" width="9.140625" style="1" customWidth="1"/>
    <col min="10" max="10" width="19.140625" customWidth="1"/>
    <col min="12" max="12" width="11" customWidth="1"/>
    <col min="22" max="22" width="10.5703125" customWidth="1"/>
    <col min="23" max="23" width="12.85546875" customWidth="1"/>
    <col min="24" max="24" width="12.42578125" customWidth="1"/>
    <col min="25" max="25" width="10.140625" customWidth="1"/>
    <col min="26" max="26" width="15.85546875" customWidth="1"/>
  </cols>
  <sheetData>
    <row r="1" spans="1:29" x14ac:dyDescent="0.25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</row>
    <row r="2" spans="1:29" x14ac:dyDescent="0.3">
      <c r="A2" t="s">
        <v>0</v>
      </c>
      <c r="B2"/>
      <c r="C2"/>
      <c r="D2"/>
      <c r="E2"/>
      <c r="F2"/>
      <c r="G2"/>
      <c r="H2"/>
      <c r="I2"/>
      <c r="Q2" s="5" t="s">
        <v>38</v>
      </c>
      <c r="R2" s="1" t="s">
        <v>2</v>
      </c>
      <c r="S2" s="5">
        <v>2019</v>
      </c>
      <c r="T2" t="s">
        <v>3</v>
      </c>
      <c r="Y2" s="6"/>
      <c r="Z2" s="6"/>
      <c r="AA2" s="6"/>
      <c r="AB2" s="6"/>
      <c r="AC2" s="6"/>
    </row>
    <row r="3" spans="1:29" ht="15" x14ac:dyDescent="0.25">
      <c r="A3" s="292" t="s">
        <v>49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Y3" s="6"/>
      <c r="Z3" s="6"/>
      <c r="AA3" s="6"/>
      <c r="AB3" s="6"/>
      <c r="AC3" s="6"/>
    </row>
    <row r="4" spans="1:29" ht="15" x14ac:dyDescent="0.25">
      <c r="A4" s="290" t="s">
        <v>4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"/>
      <c r="X4" s="2"/>
      <c r="Y4" s="2"/>
      <c r="Z4" s="2"/>
      <c r="AA4" s="2"/>
      <c r="AB4" s="2"/>
      <c r="AC4" s="2"/>
    </row>
    <row r="5" spans="1:29" s="1" customFormat="1" ht="27.75" customHeight="1" thickBot="1" x14ac:dyDescent="0.35">
      <c r="A5" s="3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/>
      <c r="V5"/>
      <c r="W5"/>
      <c r="X5"/>
      <c r="Y5"/>
      <c r="Z5"/>
      <c r="AA5"/>
      <c r="AB5"/>
      <c r="AC5"/>
    </row>
    <row r="6" spans="1:29" s="1" customFormat="1" ht="26.25" customHeight="1" thickBot="1" x14ac:dyDescent="0.35">
      <c r="A6" s="277" t="s">
        <v>5</v>
      </c>
      <c r="B6" s="278"/>
      <c r="C6" s="278"/>
      <c r="D6" s="278"/>
      <c r="E6" s="278"/>
      <c r="F6" s="278"/>
      <c r="G6" s="278"/>
      <c r="H6" s="278"/>
      <c r="I6" s="279"/>
      <c r="J6" s="277" t="s">
        <v>6</v>
      </c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9"/>
      <c r="W6" s="275" t="s">
        <v>7</v>
      </c>
      <c r="X6" s="280" t="s">
        <v>8</v>
      </c>
      <c r="Y6" s="281"/>
      <c r="Z6" s="282"/>
      <c r="AA6" s="287" t="s">
        <v>9</v>
      </c>
      <c r="AB6"/>
      <c r="AC6"/>
    </row>
    <row r="7" spans="1:29" s="1" customFormat="1" ht="90.75" customHeight="1" thickBot="1" x14ac:dyDescent="0.35">
      <c r="A7" s="275" t="s">
        <v>10</v>
      </c>
      <c r="B7" s="275" t="s">
        <v>11</v>
      </c>
      <c r="C7" s="275" t="s">
        <v>12</v>
      </c>
      <c r="D7" s="275" t="s">
        <v>13</v>
      </c>
      <c r="E7" s="275" t="s">
        <v>14</v>
      </c>
      <c r="F7" s="275" t="s">
        <v>15</v>
      </c>
      <c r="G7" s="275" t="s">
        <v>16</v>
      </c>
      <c r="H7" s="275" t="s">
        <v>17</v>
      </c>
      <c r="I7" s="275" t="s">
        <v>18</v>
      </c>
      <c r="J7" s="287" t="s">
        <v>19</v>
      </c>
      <c r="K7" s="275" t="s">
        <v>20</v>
      </c>
      <c r="L7" s="275" t="s">
        <v>21</v>
      </c>
      <c r="M7" s="277" t="s">
        <v>22</v>
      </c>
      <c r="N7" s="278"/>
      <c r="O7" s="278"/>
      <c r="P7" s="278"/>
      <c r="Q7" s="278"/>
      <c r="R7" s="278"/>
      <c r="S7" s="278"/>
      <c r="T7" s="278"/>
      <c r="U7" s="279"/>
      <c r="V7" s="275" t="s">
        <v>23</v>
      </c>
      <c r="W7" s="276"/>
      <c r="X7" s="283"/>
      <c r="Y7" s="284"/>
      <c r="Z7" s="285"/>
      <c r="AA7" s="288"/>
      <c r="AB7"/>
      <c r="AC7"/>
    </row>
    <row r="8" spans="1:29" s="1" customFormat="1" ht="63" customHeight="1" thickBot="1" x14ac:dyDescent="0.35">
      <c r="A8" s="276"/>
      <c r="B8" s="276"/>
      <c r="C8" s="276"/>
      <c r="D8" s="276"/>
      <c r="E8" s="276"/>
      <c r="F8" s="276"/>
      <c r="G8" s="276"/>
      <c r="H8" s="276"/>
      <c r="I8" s="276"/>
      <c r="J8" s="288"/>
      <c r="K8" s="276"/>
      <c r="L8" s="276"/>
      <c r="M8" s="275" t="s">
        <v>24</v>
      </c>
      <c r="N8" s="277" t="s">
        <v>25</v>
      </c>
      <c r="O8" s="278"/>
      <c r="P8" s="279"/>
      <c r="Q8" s="277" t="s">
        <v>26</v>
      </c>
      <c r="R8" s="278"/>
      <c r="S8" s="278"/>
      <c r="T8" s="279"/>
      <c r="U8" s="275" t="s">
        <v>27</v>
      </c>
      <c r="V8" s="276"/>
      <c r="W8" s="276"/>
      <c r="X8" s="275" t="s">
        <v>28</v>
      </c>
      <c r="Y8" s="275" t="s">
        <v>29</v>
      </c>
      <c r="Z8" s="275" t="s">
        <v>30</v>
      </c>
      <c r="AA8" s="288"/>
      <c r="AB8"/>
      <c r="AC8"/>
    </row>
    <row r="9" spans="1:29" s="1" customFormat="1" ht="81" customHeight="1" thickBot="1" x14ac:dyDescent="0.35">
      <c r="A9" s="276"/>
      <c r="B9" s="276"/>
      <c r="C9" s="276"/>
      <c r="D9" s="276"/>
      <c r="E9" s="276"/>
      <c r="F9" s="276"/>
      <c r="G9" s="276"/>
      <c r="H9" s="276"/>
      <c r="I9" s="276"/>
      <c r="J9" s="288"/>
      <c r="K9" s="276"/>
      <c r="L9" s="276"/>
      <c r="M9" s="276"/>
      <c r="N9" s="10" t="s">
        <v>31</v>
      </c>
      <c r="O9" s="10" t="s">
        <v>32</v>
      </c>
      <c r="P9" s="10" t="s">
        <v>33</v>
      </c>
      <c r="Q9" s="10" t="s">
        <v>34</v>
      </c>
      <c r="R9" s="10" t="s">
        <v>35</v>
      </c>
      <c r="S9" s="10" t="s">
        <v>36</v>
      </c>
      <c r="T9" s="10" t="s">
        <v>37</v>
      </c>
      <c r="U9" s="276"/>
      <c r="V9" s="276"/>
      <c r="W9" s="276"/>
      <c r="X9" s="276"/>
      <c r="Y9" s="276"/>
      <c r="Z9" s="276"/>
      <c r="AA9" s="288"/>
      <c r="AB9"/>
      <c r="AC9"/>
    </row>
    <row r="10" spans="1:29" s="1" customFormat="1" ht="27.75" customHeight="1" thickBot="1" x14ac:dyDescent="0.35">
      <c r="A10" s="29">
        <v>1</v>
      </c>
      <c r="B10" s="11">
        <v>2</v>
      </c>
      <c r="C10" s="12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3">
        <v>18</v>
      </c>
      <c r="S10" s="13">
        <v>19</v>
      </c>
      <c r="T10" s="13">
        <v>20</v>
      </c>
      <c r="U10" s="13">
        <v>21</v>
      </c>
      <c r="V10" s="13">
        <v>22</v>
      </c>
      <c r="W10" s="13">
        <v>23</v>
      </c>
      <c r="X10" s="13">
        <v>24</v>
      </c>
      <c r="Y10" s="13">
        <v>25</v>
      </c>
      <c r="Z10" s="13">
        <v>26</v>
      </c>
      <c r="AA10" s="14">
        <v>27</v>
      </c>
      <c r="AB10"/>
      <c r="AC10"/>
    </row>
    <row r="11" spans="1:29" s="1" customFormat="1" ht="69.75" customHeight="1" x14ac:dyDescent="0.3">
      <c r="A11" s="25">
        <v>1</v>
      </c>
      <c r="B11" s="15" t="s">
        <v>49</v>
      </c>
      <c r="C11" s="15" t="s">
        <v>61</v>
      </c>
      <c r="D11" s="22" t="s">
        <v>65</v>
      </c>
      <c r="E11" s="15">
        <v>35</v>
      </c>
      <c r="F11" s="22" t="s">
        <v>63</v>
      </c>
      <c r="G11" s="22" t="s">
        <v>64</v>
      </c>
      <c r="H11" s="16" t="s">
        <v>54</v>
      </c>
      <c r="I11" s="17">
        <v>0.92</v>
      </c>
      <c r="J11" s="18" t="s">
        <v>69</v>
      </c>
      <c r="K11" s="19"/>
      <c r="L11" s="15"/>
      <c r="M11" s="20">
        <v>1</v>
      </c>
      <c r="N11" s="15">
        <v>0</v>
      </c>
      <c r="O11" s="15">
        <v>0</v>
      </c>
      <c r="P11" s="20">
        <v>1</v>
      </c>
      <c r="Q11" s="15">
        <v>0</v>
      </c>
      <c r="R11" s="15">
        <v>0</v>
      </c>
      <c r="S11" s="20">
        <v>1</v>
      </c>
      <c r="T11" s="15">
        <v>0</v>
      </c>
      <c r="U11" s="20">
        <v>1</v>
      </c>
      <c r="V11" s="20"/>
      <c r="W11" s="15" t="s">
        <v>62</v>
      </c>
      <c r="X11" s="19"/>
      <c r="Y11" s="19"/>
      <c r="Z11" s="21"/>
      <c r="AA11" s="15">
        <v>0</v>
      </c>
      <c r="AB11"/>
      <c r="AC11"/>
    </row>
    <row r="12" spans="1:29" s="7" customFormat="1" ht="90" x14ac:dyDescent="0.25">
      <c r="A12" s="25">
        <v>2</v>
      </c>
      <c r="B12" s="15" t="s">
        <v>49</v>
      </c>
      <c r="C12" s="15" t="s">
        <v>61</v>
      </c>
      <c r="D12" s="22" t="s">
        <v>66</v>
      </c>
      <c r="E12" s="15">
        <v>0.4</v>
      </c>
      <c r="F12" s="23" t="s">
        <v>67</v>
      </c>
      <c r="G12" s="23" t="s">
        <v>68</v>
      </c>
      <c r="H12" s="16" t="s">
        <v>54</v>
      </c>
      <c r="I12" s="17">
        <v>2.42</v>
      </c>
      <c r="J12" s="22" t="s">
        <v>66</v>
      </c>
      <c r="K12" s="19"/>
      <c r="L12" s="15"/>
      <c r="M12" s="20">
        <v>1</v>
      </c>
      <c r="N12" s="15">
        <v>0</v>
      </c>
      <c r="O12" s="15">
        <v>0</v>
      </c>
      <c r="P12" s="20">
        <v>1</v>
      </c>
      <c r="Q12" s="15">
        <v>0</v>
      </c>
      <c r="R12" s="15">
        <v>0</v>
      </c>
      <c r="S12" s="20">
        <v>1</v>
      </c>
      <c r="T12" s="15">
        <v>0</v>
      </c>
      <c r="U12" s="20">
        <v>1</v>
      </c>
      <c r="V12" s="20"/>
      <c r="W12" s="15" t="s">
        <v>62</v>
      </c>
      <c r="X12" s="19"/>
      <c r="Y12" s="19"/>
      <c r="Z12" s="21"/>
      <c r="AA12" s="15">
        <v>0</v>
      </c>
    </row>
    <row r="13" spans="1:29" s="7" customFormat="1" ht="49.5" x14ac:dyDescent="0.25">
      <c r="A13" s="25">
        <v>3</v>
      </c>
      <c r="B13" s="15" t="s">
        <v>49</v>
      </c>
      <c r="C13" s="15"/>
      <c r="D13" s="24" t="s">
        <v>70</v>
      </c>
      <c r="E13" s="15">
        <v>6</v>
      </c>
      <c r="F13" s="24" t="s">
        <v>92</v>
      </c>
      <c r="G13" s="24" t="s">
        <v>93</v>
      </c>
      <c r="H13" s="16" t="s">
        <v>54</v>
      </c>
      <c r="I13" s="28">
        <f>(14-10)+((4-35)*(-1)/60)</f>
        <v>4.5166666666666666</v>
      </c>
      <c r="J13" s="24" t="s">
        <v>70</v>
      </c>
      <c r="K13" s="19"/>
      <c r="L13" s="15"/>
      <c r="M13" s="20">
        <v>1</v>
      </c>
      <c r="N13" s="15">
        <v>0</v>
      </c>
      <c r="O13" s="15">
        <v>0</v>
      </c>
      <c r="P13" s="20">
        <v>1</v>
      </c>
      <c r="Q13" s="15">
        <v>0</v>
      </c>
      <c r="R13" s="15">
        <v>0</v>
      </c>
      <c r="S13" s="20">
        <v>1</v>
      </c>
      <c r="T13" s="15">
        <v>0</v>
      </c>
      <c r="U13" s="20">
        <v>1</v>
      </c>
      <c r="V13" s="20"/>
      <c r="W13" s="27" t="s">
        <v>77</v>
      </c>
      <c r="X13" s="19"/>
      <c r="Y13" s="19"/>
      <c r="Z13" s="21"/>
      <c r="AA13" s="15">
        <v>0</v>
      </c>
    </row>
    <row r="14" spans="1:29" s="7" customFormat="1" ht="45" x14ac:dyDescent="0.25">
      <c r="A14" s="25">
        <v>4</v>
      </c>
      <c r="B14" s="15" t="s">
        <v>49</v>
      </c>
      <c r="C14" s="15"/>
      <c r="D14" s="24" t="s">
        <v>71</v>
      </c>
      <c r="E14" s="15">
        <v>6</v>
      </c>
      <c r="F14" s="24" t="s">
        <v>78</v>
      </c>
      <c r="G14" s="24" t="s">
        <v>79</v>
      </c>
      <c r="H14" s="16" t="s">
        <v>54</v>
      </c>
      <c r="I14" s="28">
        <f>(14-13)+(15-0)/60</f>
        <v>1.25</v>
      </c>
      <c r="J14" s="24" t="s">
        <v>71</v>
      </c>
      <c r="K14" s="19"/>
      <c r="L14" s="15"/>
      <c r="M14" s="20">
        <v>1</v>
      </c>
      <c r="N14" s="15">
        <v>0</v>
      </c>
      <c r="O14" s="15">
        <v>0</v>
      </c>
      <c r="P14" s="20">
        <v>1</v>
      </c>
      <c r="Q14" s="15">
        <v>0</v>
      </c>
      <c r="R14" s="15">
        <v>0</v>
      </c>
      <c r="S14" s="20">
        <v>1</v>
      </c>
      <c r="T14" s="15">
        <v>0</v>
      </c>
      <c r="U14" s="15">
        <v>0</v>
      </c>
      <c r="V14" s="20"/>
      <c r="W14" s="15"/>
      <c r="X14" s="19"/>
      <c r="Y14" s="19"/>
      <c r="Z14" s="21"/>
      <c r="AA14" s="15">
        <v>0</v>
      </c>
    </row>
    <row r="15" spans="1:29" s="7" customFormat="1" ht="30" x14ac:dyDescent="0.25">
      <c r="A15" s="25">
        <v>5</v>
      </c>
      <c r="B15" s="15" t="s">
        <v>49</v>
      </c>
      <c r="C15" s="15"/>
      <c r="D15" s="24" t="s">
        <v>72</v>
      </c>
      <c r="E15" s="15">
        <v>6</v>
      </c>
      <c r="F15" s="24" t="s">
        <v>80</v>
      </c>
      <c r="G15" s="24" t="s">
        <v>81</v>
      </c>
      <c r="H15" s="16" t="s">
        <v>54</v>
      </c>
      <c r="I15" s="28">
        <f>(15-14)+(55-25)/60</f>
        <v>1.5</v>
      </c>
      <c r="J15" s="24" t="s">
        <v>72</v>
      </c>
      <c r="K15" s="19"/>
      <c r="L15" s="15"/>
      <c r="M15" s="20">
        <v>1</v>
      </c>
      <c r="N15" s="15">
        <v>0</v>
      </c>
      <c r="O15" s="15">
        <v>0</v>
      </c>
      <c r="P15" s="20">
        <v>1</v>
      </c>
      <c r="Q15" s="15">
        <v>0</v>
      </c>
      <c r="R15" s="15">
        <v>0</v>
      </c>
      <c r="S15" s="20">
        <v>1</v>
      </c>
      <c r="T15" s="15">
        <v>0</v>
      </c>
      <c r="U15" s="15">
        <v>0</v>
      </c>
      <c r="V15" s="20"/>
      <c r="W15" s="15"/>
      <c r="X15" s="19"/>
      <c r="Y15" s="19"/>
      <c r="Z15" s="21"/>
      <c r="AA15" s="15">
        <v>0</v>
      </c>
    </row>
    <row r="16" spans="1:29" s="7" customFormat="1" ht="60" x14ac:dyDescent="0.25">
      <c r="A16" s="25">
        <v>6</v>
      </c>
      <c r="B16" s="15" t="s">
        <v>49</v>
      </c>
      <c r="C16" s="15"/>
      <c r="D16" s="24" t="s">
        <v>73</v>
      </c>
      <c r="E16" s="15">
        <v>6</v>
      </c>
      <c r="F16" s="24" t="s">
        <v>82</v>
      </c>
      <c r="G16" s="24" t="s">
        <v>83</v>
      </c>
      <c r="H16" s="16" t="s">
        <v>54</v>
      </c>
      <c r="I16" s="28">
        <f>(11-10)+(20-5)/60</f>
        <v>1.25</v>
      </c>
      <c r="J16" s="24" t="s">
        <v>73</v>
      </c>
      <c r="K16" s="19"/>
      <c r="L16" s="15"/>
      <c r="M16" s="20">
        <v>1</v>
      </c>
      <c r="N16" s="15">
        <v>0</v>
      </c>
      <c r="O16" s="15">
        <v>0</v>
      </c>
      <c r="P16" s="20">
        <v>1</v>
      </c>
      <c r="Q16" s="15">
        <v>0</v>
      </c>
      <c r="R16" s="15">
        <v>0</v>
      </c>
      <c r="S16" s="20">
        <v>1</v>
      </c>
      <c r="T16" s="15">
        <v>0</v>
      </c>
      <c r="U16" s="15">
        <v>0</v>
      </c>
      <c r="V16" s="20"/>
      <c r="W16" s="15"/>
      <c r="X16" s="19"/>
      <c r="Y16" s="19"/>
      <c r="Z16" s="21"/>
      <c r="AA16" s="15">
        <v>0</v>
      </c>
    </row>
    <row r="17" spans="1:27" s="7" customFormat="1" ht="45" x14ac:dyDescent="0.25">
      <c r="A17" s="25">
        <v>7</v>
      </c>
      <c r="B17" s="15" t="s">
        <v>49</v>
      </c>
      <c r="C17" s="26"/>
      <c r="D17" s="24" t="s">
        <v>74</v>
      </c>
      <c r="E17" s="15">
        <v>6</v>
      </c>
      <c r="F17" s="24" t="s">
        <v>84</v>
      </c>
      <c r="G17" s="24" t="s">
        <v>85</v>
      </c>
      <c r="H17" s="16" t="s">
        <v>54</v>
      </c>
      <c r="I17" s="28">
        <v>0.75</v>
      </c>
      <c r="J17" s="24" t="s">
        <v>74</v>
      </c>
      <c r="K17" s="26"/>
      <c r="L17" s="26"/>
      <c r="M17" s="20">
        <v>1</v>
      </c>
      <c r="N17" s="15">
        <v>0</v>
      </c>
      <c r="O17" s="15">
        <v>0</v>
      </c>
      <c r="P17" s="20">
        <v>1</v>
      </c>
      <c r="Q17" s="15">
        <v>0</v>
      </c>
      <c r="R17" s="15">
        <v>0</v>
      </c>
      <c r="S17" s="20">
        <v>1</v>
      </c>
      <c r="T17" s="15">
        <v>0</v>
      </c>
      <c r="U17" s="15">
        <v>0</v>
      </c>
      <c r="V17" s="26"/>
      <c r="W17" s="26"/>
      <c r="X17" s="26"/>
      <c r="Y17" s="26"/>
      <c r="Z17" s="26"/>
      <c r="AA17" s="15">
        <v>0</v>
      </c>
    </row>
    <row r="18" spans="1:27" s="7" customFormat="1" ht="60" x14ac:dyDescent="0.25">
      <c r="A18" s="25">
        <v>8</v>
      </c>
      <c r="B18" s="15" t="s">
        <v>49</v>
      </c>
      <c r="C18" s="26"/>
      <c r="D18" s="24" t="s">
        <v>75</v>
      </c>
      <c r="E18" s="15">
        <v>6</v>
      </c>
      <c r="F18" s="24" t="s">
        <v>86</v>
      </c>
      <c r="G18" s="24" t="s">
        <v>87</v>
      </c>
      <c r="H18" s="16" t="s">
        <v>54</v>
      </c>
      <c r="I18" s="28">
        <f>(14-14)+(55-20)/60</f>
        <v>0.58333333333333337</v>
      </c>
      <c r="J18" s="24" t="s">
        <v>75</v>
      </c>
      <c r="K18" s="26"/>
      <c r="L18" s="26"/>
      <c r="M18" s="20">
        <v>1</v>
      </c>
      <c r="N18" s="15">
        <v>0</v>
      </c>
      <c r="O18" s="15">
        <v>0</v>
      </c>
      <c r="P18" s="20">
        <v>1</v>
      </c>
      <c r="Q18" s="15">
        <v>0</v>
      </c>
      <c r="R18" s="15">
        <v>0</v>
      </c>
      <c r="S18" s="20">
        <v>1</v>
      </c>
      <c r="T18" s="15">
        <v>0</v>
      </c>
      <c r="U18" s="20">
        <v>1</v>
      </c>
      <c r="V18" s="26"/>
      <c r="W18" s="27" t="s">
        <v>77</v>
      </c>
      <c r="X18" s="26"/>
      <c r="Y18" s="26"/>
      <c r="Z18" s="26"/>
      <c r="AA18" s="15">
        <v>0</v>
      </c>
    </row>
    <row r="19" spans="1:27" s="7" customFormat="1" ht="60" x14ac:dyDescent="0.25">
      <c r="A19" s="25">
        <v>9</v>
      </c>
      <c r="B19" s="15" t="s">
        <v>49</v>
      </c>
      <c r="C19" s="26"/>
      <c r="D19" s="24" t="s">
        <v>73</v>
      </c>
      <c r="E19" s="15">
        <v>6</v>
      </c>
      <c r="F19" s="24" t="s">
        <v>88</v>
      </c>
      <c r="G19" s="24" t="s">
        <v>89</v>
      </c>
      <c r="H19" s="16" t="s">
        <v>54</v>
      </c>
      <c r="I19" s="28">
        <f>(12-11)+(30-0)/60</f>
        <v>1.5</v>
      </c>
      <c r="J19" s="24" t="s">
        <v>73</v>
      </c>
      <c r="K19" s="26"/>
      <c r="L19" s="26"/>
      <c r="M19" s="20">
        <v>1</v>
      </c>
      <c r="N19" s="15">
        <v>0</v>
      </c>
      <c r="O19" s="15">
        <v>0</v>
      </c>
      <c r="P19" s="20">
        <v>1</v>
      </c>
      <c r="Q19" s="15">
        <v>0</v>
      </c>
      <c r="R19" s="15">
        <v>0</v>
      </c>
      <c r="S19" s="20">
        <v>1</v>
      </c>
      <c r="T19" s="15">
        <v>0</v>
      </c>
      <c r="U19" s="15">
        <v>0</v>
      </c>
      <c r="V19" s="26"/>
      <c r="W19" s="26"/>
      <c r="X19" s="26"/>
      <c r="Y19" s="26"/>
      <c r="Z19" s="26"/>
      <c r="AA19" s="15">
        <v>0</v>
      </c>
    </row>
    <row r="20" spans="1:27" s="7" customFormat="1" ht="75" x14ac:dyDescent="0.25">
      <c r="A20" s="25">
        <v>10</v>
      </c>
      <c r="B20" s="15" t="s">
        <v>49</v>
      </c>
      <c r="C20" s="26"/>
      <c r="D20" s="24" t="s">
        <v>76</v>
      </c>
      <c r="E20" s="15">
        <v>6</v>
      </c>
      <c r="F20" s="24" t="s">
        <v>90</v>
      </c>
      <c r="G20" s="24" t="s">
        <v>91</v>
      </c>
      <c r="H20" s="16" t="s">
        <v>54</v>
      </c>
      <c r="I20" s="28">
        <f>(14-13)+(35-20)/60</f>
        <v>1.25</v>
      </c>
      <c r="J20" s="24" t="s">
        <v>76</v>
      </c>
      <c r="K20" s="26"/>
      <c r="L20" s="26"/>
      <c r="M20" s="20">
        <v>1</v>
      </c>
      <c r="N20" s="15">
        <v>0</v>
      </c>
      <c r="O20" s="15">
        <v>0</v>
      </c>
      <c r="P20" s="20">
        <v>1</v>
      </c>
      <c r="Q20" s="15">
        <v>0</v>
      </c>
      <c r="R20" s="15">
        <v>0</v>
      </c>
      <c r="S20" s="20">
        <v>1</v>
      </c>
      <c r="T20" s="15">
        <v>0</v>
      </c>
      <c r="U20" s="20">
        <v>1</v>
      </c>
      <c r="V20" s="26"/>
      <c r="W20" s="27" t="s">
        <v>77</v>
      </c>
      <c r="X20" s="26"/>
      <c r="Y20" s="26"/>
      <c r="Z20" s="26"/>
      <c r="AA20" s="15">
        <v>0</v>
      </c>
    </row>
    <row r="21" spans="1:27" s="7" customFormat="1" x14ac:dyDescent="0.25">
      <c r="A21" s="286" t="s">
        <v>50</v>
      </c>
      <c r="B21" s="286"/>
      <c r="C21" s="286"/>
      <c r="D21" s="286"/>
      <c r="E21" s="286"/>
      <c r="F21" s="286"/>
      <c r="G21" s="286"/>
      <c r="H21" s="8" t="s">
        <v>51</v>
      </c>
      <c r="I21" s="9">
        <f>SUM(I25+I22)</f>
        <v>15.94</v>
      </c>
      <c r="J21" s="8" t="s">
        <v>52</v>
      </c>
      <c r="K21" s="8" t="s">
        <v>52</v>
      </c>
      <c r="L21" s="8" t="s">
        <v>52</v>
      </c>
      <c r="M21" s="9">
        <f>M22</f>
        <v>10</v>
      </c>
    </row>
    <row r="22" spans="1:27" s="7" customFormat="1" x14ac:dyDescent="0.25">
      <c r="A22" s="286" t="s">
        <v>53</v>
      </c>
      <c r="B22" s="286"/>
      <c r="C22" s="286"/>
      <c r="D22" s="286"/>
      <c r="E22" s="286"/>
      <c r="F22" s="286"/>
      <c r="G22" s="286"/>
      <c r="H22" s="8" t="s">
        <v>54</v>
      </c>
      <c r="I22" s="9">
        <v>15.94</v>
      </c>
      <c r="J22" s="8" t="s">
        <v>52</v>
      </c>
      <c r="K22" s="8" t="s">
        <v>52</v>
      </c>
      <c r="L22" s="8" t="s">
        <v>52</v>
      </c>
      <c r="M22" s="9">
        <v>10</v>
      </c>
    </row>
    <row r="23" spans="1:27" s="7" customFormat="1" x14ac:dyDescent="0.25">
      <c r="A23" s="286" t="s">
        <v>55</v>
      </c>
      <c r="B23" s="286"/>
      <c r="C23" s="286"/>
      <c r="D23" s="286"/>
      <c r="E23" s="286"/>
      <c r="F23" s="286"/>
      <c r="G23" s="286"/>
      <c r="H23" s="8" t="s">
        <v>56</v>
      </c>
      <c r="I23" s="9"/>
      <c r="J23" s="8" t="s">
        <v>52</v>
      </c>
      <c r="K23" s="8" t="s">
        <v>52</v>
      </c>
      <c r="L23" s="8" t="s">
        <v>52</v>
      </c>
      <c r="M23" s="9"/>
    </row>
    <row r="24" spans="1:27" s="7" customFormat="1" x14ac:dyDescent="0.25">
      <c r="A24" s="286" t="s">
        <v>57</v>
      </c>
      <c r="B24" s="286"/>
      <c r="C24" s="286"/>
      <c r="D24" s="286"/>
      <c r="E24" s="286"/>
      <c r="F24" s="286"/>
      <c r="G24" s="286"/>
      <c r="H24" s="8" t="s">
        <v>58</v>
      </c>
      <c r="I24" s="9"/>
      <c r="J24" s="8" t="s">
        <v>52</v>
      </c>
      <c r="K24" s="8" t="s">
        <v>52</v>
      </c>
      <c r="L24" s="8" t="s">
        <v>52</v>
      </c>
      <c r="M24" s="9"/>
    </row>
    <row r="25" spans="1:27" s="7" customFormat="1" x14ac:dyDescent="0.25">
      <c r="A25" s="286" t="s">
        <v>59</v>
      </c>
      <c r="B25" s="286"/>
      <c r="C25" s="286"/>
      <c r="D25" s="286"/>
      <c r="E25" s="286"/>
      <c r="F25" s="286"/>
      <c r="G25" s="286"/>
      <c r="H25" s="8" t="s">
        <v>60</v>
      </c>
      <c r="I25" s="9"/>
      <c r="J25" s="8" t="s">
        <v>52</v>
      </c>
      <c r="K25" s="8" t="s">
        <v>52</v>
      </c>
      <c r="L25" s="8" t="s">
        <v>52</v>
      </c>
      <c r="M25" s="9"/>
    </row>
    <row r="26" spans="1:27" s="7" customFormat="1" x14ac:dyDescent="0.25"/>
    <row r="27" spans="1:27" s="7" customFormat="1" x14ac:dyDescent="0.25"/>
    <row r="28" spans="1:27" s="7" customFormat="1" x14ac:dyDescent="0.25"/>
    <row r="29" spans="1:27" s="7" customFormat="1" x14ac:dyDescent="0.25"/>
    <row r="30" spans="1:27" s="7" customFormat="1" x14ac:dyDescent="0.25"/>
    <row r="31" spans="1:27" s="7" customFormat="1" x14ac:dyDescent="0.25"/>
    <row r="32" spans="1:27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  <row r="338" s="7" customFormat="1" x14ac:dyDescent="0.25"/>
    <row r="339" s="7" customFormat="1" x14ac:dyDescent="0.25"/>
    <row r="340" s="7" customFormat="1" x14ac:dyDescent="0.25"/>
    <row r="341" s="7" customFormat="1" x14ac:dyDescent="0.25"/>
    <row r="342" s="7" customFormat="1" x14ac:dyDescent="0.25"/>
    <row r="343" s="7" customFormat="1" x14ac:dyDescent="0.25"/>
    <row r="344" s="7" customFormat="1" x14ac:dyDescent="0.25"/>
    <row r="345" s="7" customFormat="1" x14ac:dyDescent="0.25"/>
    <row r="346" s="7" customFormat="1" x14ac:dyDescent="0.25"/>
    <row r="347" s="7" customFormat="1" x14ac:dyDescent="0.25"/>
    <row r="348" s="7" customFormat="1" x14ac:dyDescent="0.25"/>
    <row r="349" s="7" customFormat="1" x14ac:dyDescent="0.25"/>
    <row r="350" s="7" customFormat="1" x14ac:dyDescent="0.25"/>
    <row r="351" s="7" customFormat="1" x14ac:dyDescent="0.25"/>
    <row r="352" s="7" customFormat="1" x14ac:dyDescent="0.25"/>
    <row r="353" s="7" customFormat="1" x14ac:dyDescent="0.25"/>
    <row r="354" s="7" customFormat="1" x14ac:dyDescent="0.25"/>
    <row r="355" s="7" customFormat="1" x14ac:dyDescent="0.25"/>
    <row r="356" s="7" customFormat="1" x14ac:dyDescent="0.25"/>
    <row r="357" s="7" customFormat="1" x14ac:dyDescent="0.25"/>
    <row r="358" s="7" customFormat="1" x14ac:dyDescent="0.25"/>
    <row r="359" s="7" customFormat="1" x14ac:dyDescent="0.25"/>
    <row r="360" s="7" customFormat="1" x14ac:dyDescent="0.25"/>
    <row r="361" s="7" customFormat="1" x14ac:dyDescent="0.25"/>
    <row r="362" s="7" customFormat="1" x14ac:dyDescent="0.25"/>
    <row r="363" s="7" customFormat="1" x14ac:dyDescent="0.25"/>
    <row r="364" s="7" customFormat="1" x14ac:dyDescent="0.25"/>
    <row r="365" s="7" customFormat="1" x14ac:dyDescent="0.25"/>
    <row r="366" s="7" customFormat="1" x14ac:dyDescent="0.25"/>
    <row r="367" s="7" customFormat="1" x14ac:dyDescent="0.25"/>
    <row r="368" s="7" customFormat="1" x14ac:dyDescent="0.25"/>
    <row r="369" s="7" customFormat="1" x14ac:dyDescent="0.25"/>
    <row r="370" s="7" customFormat="1" x14ac:dyDescent="0.25"/>
    <row r="371" s="7" customFormat="1" x14ac:dyDescent="0.25"/>
    <row r="372" s="7" customFormat="1" x14ac:dyDescent="0.25"/>
    <row r="373" s="7" customFormat="1" x14ac:dyDescent="0.25"/>
    <row r="374" s="7" customFormat="1" x14ac:dyDescent="0.25"/>
    <row r="375" s="7" customFormat="1" x14ac:dyDescent="0.25"/>
    <row r="376" s="7" customFormat="1" x14ac:dyDescent="0.25"/>
    <row r="377" s="7" customFormat="1" x14ac:dyDescent="0.25"/>
    <row r="378" s="7" customFormat="1" x14ac:dyDescent="0.25"/>
    <row r="379" s="7" customFormat="1" x14ac:dyDescent="0.25"/>
    <row r="380" s="7" customFormat="1" x14ac:dyDescent="0.25"/>
    <row r="381" s="7" customFormat="1" x14ac:dyDescent="0.25"/>
    <row r="382" s="7" customFormat="1" x14ac:dyDescent="0.25"/>
    <row r="383" s="7" customFormat="1" x14ac:dyDescent="0.25"/>
    <row r="384" s="7" customFormat="1" x14ac:dyDescent="0.25"/>
    <row r="385" s="7" customFormat="1" x14ac:dyDescent="0.25"/>
    <row r="386" s="7" customFormat="1" x14ac:dyDescent="0.25"/>
    <row r="387" s="7" customFormat="1" x14ac:dyDescent="0.25"/>
    <row r="388" s="7" customFormat="1" x14ac:dyDescent="0.25"/>
    <row r="389" s="7" customFormat="1" x14ac:dyDescent="0.25"/>
    <row r="390" s="7" customFormat="1" x14ac:dyDescent="0.25"/>
    <row r="391" s="7" customFormat="1" x14ac:dyDescent="0.25"/>
    <row r="392" s="7" customFormat="1" x14ac:dyDescent="0.25"/>
    <row r="393" s="7" customFormat="1" x14ac:dyDescent="0.25"/>
    <row r="394" s="7" customFormat="1" x14ac:dyDescent="0.25"/>
    <row r="395" s="7" customFormat="1" x14ac:dyDescent="0.25"/>
    <row r="396" s="7" customFormat="1" x14ac:dyDescent="0.25"/>
    <row r="397" s="7" customFormat="1" x14ac:dyDescent="0.25"/>
    <row r="398" s="7" customFormat="1" x14ac:dyDescent="0.25"/>
    <row r="399" s="7" customFormat="1" x14ac:dyDescent="0.25"/>
    <row r="400" s="7" customFormat="1" x14ac:dyDescent="0.25"/>
    <row r="401" s="7" customFormat="1" x14ac:dyDescent="0.25"/>
    <row r="402" s="7" customFormat="1" x14ac:dyDescent="0.25"/>
    <row r="403" s="7" customFormat="1" x14ac:dyDescent="0.25"/>
    <row r="404" s="7" customFormat="1" x14ac:dyDescent="0.25"/>
    <row r="405" s="7" customFormat="1" x14ac:dyDescent="0.25"/>
    <row r="406" s="7" customFormat="1" x14ac:dyDescent="0.25"/>
    <row r="407" s="7" customFormat="1" x14ac:dyDescent="0.25"/>
    <row r="408" s="7" customFormat="1" x14ac:dyDescent="0.25"/>
    <row r="409" s="7" customFormat="1" x14ac:dyDescent="0.25"/>
    <row r="410" s="7" customFormat="1" x14ac:dyDescent="0.25"/>
    <row r="411" s="7" customFormat="1" x14ac:dyDescent="0.25"/>
    <row r="412" s="7" customFormat="1" x14ac:dyDescent="0.25"/>
    <row r="413" s="7" customFormat="1" x14ac:dyDescent="0.25"/>
    <row r="414" s="7" customFormat="1" x14ac:dyDescent="0.25"/>
    <row r="415" s="7" customFormat="1" x14ac:dyDescent="0.25"/>
    <row r="416" s="7" customFormat="1" x14ac:dyDescent="0.25"/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  <row r="430" s="7" customFormat="1" x14ac:dyDescent="0.25"/>
    <row r="431" s="7" customFormat="1" x14ac:dyDescent="0.25"/>
    <row r="432" s="7" customFormat="1" x14ac:dyDescent="0.25"/>
    <row r="433" s="7" customFormat="1" x14ac:dyDescent="0.25"/>
    <row r="434" s="7" customFormat="1" x14ac:dyDescent="0.25"/>
    <row r="435" s="7" customFormat="1" x14ac:dyDescent="0.25"/>
    <row r="436" s="7" customFormat="1" x14ac:dyDescent="0.25"/>
    <row r="437" s="7" customFormat="1" x14ac:dyDescent="0.25"/>
    <row r="438" s="7" customFormat="1" x14ac:dyDescent="0.25"/>
    <row r="439" s="7" customFormat="1" x14ac:dyDescent="0.25"/>
    <row r="440" s="7" customFormat="1" x14ac:dyDescent="0.25"/>
    <row r="441" s="7" customFormat="1" x14ac:dyDescent="0.25"/>
    <row r="442" s="7" customFormat="1" x14ac:dyDescent="0.25"/>
    <row r="443" s="7" customFormat="1" x14ac:dyDescent="0.25"/>
    <row r="444" s="7" customFormat="1" x14ac:dyDescent="0.25"/>
    <row r="445" s="7" customFormat="1" x14ac:dyDescent="0.25"/>
    <row r="446" s="7" customFormat="1" x14ac:dyDescent="0.25"/>
    <row r="447" s="7" customFormat="1" x14ac:dyDescent="0.25"/>
    <row r="448" s="7" customFormat="1" x14ac:dyDescent="0.25"/>
    <row r="449" s="7" customFormat="1" x14ac:dyDescent="0.25"/>
    <row r="450" s="7" customFormat="1" x14ac:dyDescent="0.25"/>
    <row r="451" s="7" customFormat="1" x14ac:dyDescent="0.25"/>
    <row r="452" s="7" customFormat="1" x14ac:dyDescent="0.25"/>
    <row r="453" s="7" customFormat="1" x14ac:dyDescent="0.25"/>
    <row r="454" s="7" customFormat="1" x14ac:dyDescent="0.25"/>
    <row r="455" s="7" customFormat="1" x14ac:dyDescent="0.25"/>
    <row r="456" s="7" customFormat="1" x14ac:dyDescent="0.25"/>
    <row r="457" s="7" customFormat="1" x14ac:dyDescent="0.25"/>
    <row r="458" s="7" customFormat="1" x14ac:dyDescent="0.25"/>
    <row r="459" s="7" customFormat="1" x14ac:dyDescent="0.25"/>
    <row r="460" s="7" customFormat="1" x14ac:dyDescent="0.25"/>
    <row r="461" s="7" customFormat="1" x14ac:dyDescent="0.25"/>
    <row r="462" s="7" customFormat="1" x14ac:dyDescent="0.25"/>
    <row r="463" s="7" customFormat="1" x14ac:dyDescent="0.25"/>
    <row r="464" s="7" customFormat="1" x14ac:dyDescent="0.25"/>
    <row r="465" s="7" customFormat="1" x14ac:dyDescent="0.25"/>
    <row r="466" s="7" customFormat="1" x14ac:dyDescent="0.25"/>
    <row r="467" s="7" customFormat="1" x14ac:dyDescent="0.25"/>
    <row r="468" s="7" customFormat="1" x14ac:dyDescent="0.25"/>
    <row r="469" s="7" customFormat="1" x14ac:dyDescent="0.25"/>
    <row r="470" s="7" customFormat="1" x14ac:dyDescent="0.25"/>
    <row r="471" s="7" customFormat="1" x14ac:dyDescent="0.25"/>
    <row r="472" s="7" customFormat="1" x14ac:dyDescent="0.25"/>
    <row r="473" s="7" customFormat="1" x14ac:dyDescent="0.25"/>
    <row r="474" s="7" customFormat="1" x14ac:dyDescent="0.25"/>
    <row r="475" s="7" customFormat="1" x14ac:dyDescent="0.25"/>
    <row r="476" s="7" customFormat="1" x14ac:dyDescent="0.25"/>
    <row r="477" s="7" customFormat="1" x14ac:dyDescent="0.25"/>
    <row r="478" s="7" customFormat="1" x14ac:dyDescent="0.25"/>
    <row r="479" s="7" customFormat="1" x14ac:dyDescent="0.25"/>
    <row r="480" s="7" customFormat="1" x14ac:dyDescent="0.25"/>
    <row r="481" s="7" customFormat="1" x14ac:dyDescent="0.25"/>
    <row r="482" s="7" customFormat="1" x14ac:dyDescent="0.25"/>
    <row r="483" s="7" customFormat="1" x14ac:dyDescent="0.25"/>
    <row r="484" s="7" customFormat="1" x14ac:dyDescent="0.25"/>
    <row r="485" s="7" customFormat="1" x14ac:dyDescent="0.25"/>
    <row r="486" s="7" customFormat="1" x14ac:dyDescent="0.25"/>
    <row r="487" s="7" customFormat="1" x14ac:dyDescent="0.25"/>
    <row r="488" s="7" customFormat="1" x14ac:dyDescent="0.25"/>
    <row r="489" s="7" customFormat="1" x14ac:dyDescent="0.25"/>
    <row r="490" s="7" customFormat="1" x14ac:dyDescent="0.25"/>
    <row r="491" s="7" customFormat="1" x14ac:dyDescent="0.25"/>
    <row r="492" s="7" customFormat="1" x14ac:dyDescent="0.25"/>
    <row r="493" s="7" customFormat="1" x14ac:dyDescent="0.25"/>
    <row r="494" s="7" customFormat="1" x14ac:dyDescent="0.25"/>
    <row r="495" s="7" customFormat="1" x14ac:dyDescent="0.25"/>
    <row r="496" s="7" customFormat="1" x14ac:dyDescent="0.25"/>
    <row r="497" s="7" customFormat="1" x14ac:dyDescent="0.25"/>
    <row r="498" s="7" customFormat="1" x14ac:dyDescent="0.25"/>
    <row r="499" s="7" customFormat="1" x14ac:dyDescent="0.25"/>
    <row r="500" s="7" customFormat="1" x14ac:dyDescent="0.25"/>
    <row r="501" s="7" customFormat="1" x14ac:dyDescent="0.25"/>
    <row r="502" s="7" customFormat="1" x14ac:dyDescent="0.25"/>
    <row r="503" s="7" customFormat="1" x14ac:dyDescent="0.25"/>
    <row r="504" s="7" customFormat="1" x14ac:dyDescent="0.25"/>
    <row r="505" s="7" customFormat="1" x14ac:dyDescent="0.25"/>
    <row r="506" s="7" customFormat="1" x14ac:dyDescent="0.25"/>
    <row r="507" s="7" customFormat="1" x14ac:dyDescent="0.25"/>
    <row r="508" s="7" customFormat="1" x14ac:dyDescent="0.25"/>
    <row r="509" s="7" customFormat="1" x14ac:dyDescent="0.25"/>
    <row r="510" s="7" customFormat="1" x14ac:dyDescent="0.25"/>
    <row r="511" s="7" customFormat="1" x14ac:dyDescent="0.25"/>
    <row r="512" s="7" customFormat="1" x14ac:dyDescent="0.25"/>
    <row r="513" s="7" customFormat="1" x14ac:dyDescent="0.25"/>
    <row r="514" s="7" customFormat="1" x14ac:dyDescent="0.25"/>
    <row r="515" s="7" customFormat="1" x14ac:dyDescent="0.25"/>
    <row r="516" s="7" customFormat="1" x14ac:dyDescent="0.25"/>
    <row r="517" s="7" customFormat="1" x14ac:dyDescent="0.25"/>
    <row r="518" s="7" customFormat="1" x14ac:dyDescent="0.25"/>
    <row r="519" s="7" customFormat="1" x14ac:dyDescent="0.25"/>
    <row r="520" s="7" customFormat="1" x14ac:dyDescent="0.25"/>
    <row r="521" s="7" customFormat="1" x14ac:dyDescent="0.25"/>
    <row r="522" s="7" customFormat="1" x14ac:dyDescent="0.25"/>
    <row r="523" s="7" customFormat="1" x14ac:dyDescent="0.25"/>
    <row r="524" s="7" customFormat="1" x14ac:dyDescent="0.25"/>
    <row r="525" s="7" customFormat="1" x14ac:dyDescent="0.25"/>
    <row r="526" s="7" customFormat="1" x14ac:dyDescent="0.25"/>
    <row r="527" s="7" customFormat="1" x14ac:dyDescent="0.25"/>
    <row r="528" s="7" customFormat="1" x14ac:dyDescent="0.25"/>
    <row r="529" s="7" customFormat="1" x14ac:dyDescent="0.25"/>
    <row r="530" s="7" customFormat="1" x14ac:dyDescent="0.25"/>
    <row r="531" s="7" customFormat="1" x14ac:dyDescent="0.25"/>
    <row r="532" s="7" customFormat="1" x14ac:dyDescent="0.25"/>
    <row r="533" s="7" customFormat="1" x14ac:dyDescent="0.25"/>
    <row r="534" s="7" customFormat="1" x14ac:dyDescent="0.25"/>
    <row r="535" s="7" customFormat="1" x14ac:dyDescent="0.25"/>
    <row r="536" s="7" customFormat="1" x14ac:dyDescent="0.25"/>
    <row r="537" s="7" customFormat="1" x14ac:dyDescent="0.25"/>
    <row r="538" s="7" customFormat="1" x14ac:dyDescent="0.25"/>
    <row r="539" s="7" customFormat="1" x14ac:dyDescent="0.25"/>
    <row r="540" s="7" customFormat="1" x14ac:dyDescent="0.25"/>
    <row r="541" s="7" customFormat="1" x14ac:dyDescent="0.25"/>
    <row r="542" s="7" customFormat="1" x14ac:dyDescent="0.25"/>
    <row r="543" s="7" customFormat="1" x14ac:dyDescent="0.25"/>
    <row r="544" s="7" customFormat="1" x14ac:dyDescent="0.25"/>
    <row r="545" s="7" customFormat="1" x14ac:dyDescent="0.25"/>
    <row r="546" s="7" customFormat="1" x14ac:dyDescent="0.25"/>
    <row r="547" s="7" customFormat="1" x14ac:dyDescent="0.25"/>
    <row r="548" s="7" customFormat="1" x14ac:dyDescent="0.25"/>
    <row r="549" s="7" customFormat="1" x14ac:dyDescent="0.25"/>
    <row r="550" s="7" customFormat="1" x14ac:dyDescent="0.25"/>
    <row r="551" s="7" customFormat="1" x14ac:dyDescent="0.25"/>
    <row r="552" s="7" customFormat="1" x14ac:dyDescent="0.25"/>
    <row r="553" s="7" customFormat="1" x14ac:dyDescent="0.25"/>
    <row r="554" s="7" customFormat="1" x14ac:dyDescent="0.25"/>
    <row r="555" s="7" customFormat="1" x14ac:dyDescent="0.25"/>
    <row r="556" s="7" customFormat="1" x14ac:dyDescent="0.25"/>
    <row r="557" s="7" customFormat="1" x14ac:dyDescent="0.25"/>
    <row r="558" s="7" customFormat="1" x14ac:dyDescent="0.25"/>
    <row r="559" s="7" customFormat="1" x14ac:dyDescent="0.25"/>
    <row r="560" s="7" customFormat="1" x14ac:dyDescent="0.25"/>
    <row r="561" s="7" customFormat="1" x14ac:dyDescent="0.25"/>
    <row r="562" s="7" customFormat="1" x14ac:dyDescent="0.25"/>
    <row r="563" s="7" customFormat="1" x14ac:dyDescent="0.25"/>
    <row r="564" s="7" customFormat="1" x14ac:dyDescent="0.25"/>
    <row r="565" s="7" customFormat="1" x14ac:dyDescent="0.25"/>
    <row r="566" s="7" customFormat="1" x14ac:dyDescent="0.25"/>
    <row r="567" s="7" customFormat="1" x14ac:dyDescent="0.25"/>
    <row r="568" s="7" customFormat="1" x14ac:dyDescent="0.25"/>
    <row r="569" s="7" customFormat="1" x14ac:dyDescent="0.25"/>
    <row r="570" s="7" customFormat="1" x14ac:dyDescent="0.25"/>
    <row r="571" s="7" customFormat="1" x14ac:dyDescent="0.25"/>
    <row r="572" s="7" customFormat="1" x14ac:dyDescent="0.25"/>
    <row r="573" s="7" customFormat="1" x14ac:dyDescent="0.25"/>
    <row r="574" s="7" customFormat="1" x14ac:dyDescent="0.25"/>
    <row r="575" s="7" customFormat="1" x14ac:dyDescent="0.25"/>
    <row r="576" s="7" customFormat="1" x14ac:dyDescent="0.25"/>
    <row r="577" s="7" customFormat="1" x14ac:dyDescent="0.25"/>
    <row r="578" s="7" customFormat="1" x14ac:dyDescent="0.25"/>
    <row r="579" s="7" customFormat="1" x14ac:dyDescent="0.25"/>
    <row r="580" s="7" customFormat="1" x14ac:dyDescent="0.25"/>
    <row r="581" s="7" customFormat="1" x14ac:dyDescent="0.25"/>
    <row r="582" s="7" customFormat="1" x14ac:dyDescent="0.25"/>
    <row r="583" s="7" customFormat="1" x14ac:dyDescent="0.25"/>
    <row r="584" s="7" customFormat="1" x14ac:dyDescent="0.25"/>
    <row r="585" s="7" customFormat="1" x14ac:dyDescent="0.25"/>
    <row r="586" s="7" customFormat="1" x14ac:dyDescent="0.25"/>
    <row r="587" s="7" customFormat="1" x14ac:dyDescent="0.25"/>
    <row r="588" s="7" customFormat="1" x14ac:dyDescent="0.25"/>
    <row r="589" s="7" customFormat="1" x14ac:dyDescent="0.25"/>
    <row r="590" s="7" customFormat="1" x14ac:dyDescent="0.25"/>
    <row r="591" s="7" customFormat="1" x14ac:dyDescent="0.25"/>
    <row r="592" s="7" customFormat="1" x14ac:dyDescent="0.25"/>
    <row r="593" s="7" customFormat="1" x14ac:dyDescent="0.25"/>
    <row r="594" s="7" customFormat="1" x14ac:dyDescent="0.25"/>
    <row r="595" s="7" customFormat="1" x14ac:dyDescent="0.25"/>
    <row r="596" s="7" customFormat="1" x14ac:dyDescent="0.25"/>
    <row r="597" s="7" customFormat="1" x14ac:dyDescent="0.25"/>
    <row r="598" s="7" customFormat="1" x14ac:dyDescent="0.25"/>
    <row r="599" s="7" customFormat="1" x14ac:dyDescent="0.25"/>
    <row r="600" s="7" customFormat="1" x14ac:dyDescent="0.25"/>
    <row r="601" s="7" customFormat="1" x14ac:dyDescent="0.25"/>
    <row r="602" s="7" customFormat="1" x14ac:dyDescent="0.25"/>
    <row r="603" s="7" customFormat="1" x14ac:dyDescent="0.25"/>
    <row r="604" s="7" customFormat="1" x14ac:dyDescent="0.25"/>
    <row r="605" s="7" customFormat="1" x14ac:dyDescent="0.25"/>
    <row r="606" s="7" customFormat="1" x14ac:dyDescent="0.25"/>
    <row r="607" s="7" customFormat="1" x14ac:dyDescent="0.25"/>
    <row r="608" s="7" customFormat="1" x14ac:dyDescent="0.25"/>
    <row r="609" s="7" customFormat="1" x14ac:dyDescent="0.25"/>
    <row r="610" s="7" customFormat="1" x14ac:dyDescent="0.25"/>
    <row r="611" s="7" customFormat="1" x14ac:dyDescent="0.25"/>
    <row r="612" s="7" customFormat="1" x14ac:dyDescent="0.25"/>
    <row r="613" s="7" customFormat="1" x14ac:dyDescent="0.25"/>
    <row r="614" s="7" customFormat="1" x14ac:dyDescent="0.25"/>
    <row r="615" s="7" customFormat="1" x14ac:dyDescent="0.25"/>
    <row r="616" s="7" customFormat="1" x14ac:dyDescent="0.25"/>
    <row r="617" s="7" customFormat="1" x14ac:dyDescent="0.25"/>
    <row r="618" s="7" customFormat="1" x14ac:dyDescent="0.25"/>
    <row r="619" s="7" customFormat="1" x14ac:dyDescent="0.25"/>
    <row r="620" s="7" customFormat="1" x14ac:dyDescent="0.25"/>
    <row r="621" s="7" customFormat="1" x14ac:dyDescent="0.25"/>
    <row r="622" s="7" customFormat="1" x14ac:dyDescent="0.25"/>
    <row r="623" s="7" customFormat="1" x14ac:dyDescent="0.25"/>
    <row r="624" s="7" customFormat="1" x14ac:dyDescent="0.25"/>
    <row r="625" s="7" customFormat="1" x14ac:dyDescent="0.25"/>
    <row r="626" s="7" customFormat="1" x14ac:dyDescent="0.25"/>
    <row r="627" s="7" customFormat="1" x14ac:dyDescent="0.25"/>
    <row r="628" s="7" customFormat="1" x14ac:dyDescent="0.25"/>
    <row r="629" s="7" customFormat="1" x14ac:dyDescent="0.25"/>
    <row r="630" s="7" customFormat="1" x14ac:dyDescent="0.25"/>
    <row r="631" s="7" customFormat="1" x14ac:dyDescent="0.25"/>
    <row r="632" s="7" customFormat="1" x14ac:dyDescent="0.25"/>
    <row r="633" s="7" customFormat="1" x14ac:dyDescent="0.25"/>
    <row r="634" s="7" customFormat="1" x14ac:dyDescent="0.25"/>
    <row r="635" s="7" customFormat="1" x14ac:dyDescent="0.25"/>
    <row r="636" s="7" customFormat="1" x14ac:dyDescent="0.25"/>
    <row r="637" s="7" customFormat="1" x14ac:dyDescent="0.25"/>
    <row r="638" s="7" customFormat="1" x14ac:dyDescent="0.25"/>
    <row r="639" s="7" customFormat="1" x14ac:dyDescent="0.25"/>
    <row r="640" s="7" customFormat="1" x14ac:dyDescent="0.25"/>
    <row r="641" s="7" customFormat="1" x14ac:dyDescent="0.25"/>
    <row r="642" s="7" customFormat="1" x14ac:dyDescent="0.25"/>
    <row r="643" s="7" customFormat="1" x14ac:dyDescent="0.25"/>
    <row r="644" s="7" customFormat="1" x14ac:dyDescent="0.25"/>
    <row r="645" s="7" customFormat="1" x14ac:dyDescent="0.25"/>
    <row r="646" s="7" customFormat="1" x14ac:dyDescent="0.25"/>
    <row r="647" s="7" customFormat="1" x14ac:dyDescent="0.25"/>
    <row r="648" s="7" customFormat="1" x14ac:dyDescent="0.25"/>
    <row r="649" s="7" customFormat="1" x14ac:dyDescent="0.25"/>
    <row r="650" s="7" customFormat="1" x14ac:dyDescent="0.25"/>
    <row r="651" s="7" customFormat="1" x14ac:dyDescent="0.25"/>
    <row r="652" s="7" customFormat="1" x14ac:dyDescent="0.25"/>
    <row r="653" s="7" customFormat="1" x14ac:dyDescent="0.25"/>
    <row r="654" s="7" customFormat="1" x14ac:dyDescent="0.25"/>
    <row r="655" s="7" customFormat="1" x14ac:dyDescent="0.25"/>
    <row r="656" s="7" customFormat="1" x14ac:dyDescent="0.25"/>
    <row r="657" s="7" customFormat="1" x14ac:dyDescent="0.25"/>
    <row r="658" s="7" customFormat="1" x14ac:dyDescent="0.25"/>
    <row r="659" s="7" customFormat="1" x14ac:dyDescent="0.25"/>
    <row r="660" s="7" customFormat="1" x14ac:dyDescent="0.25"/>
    <row r="661" s="7" customFormat="1" x14ac:dyDescent="0.25"/>
    <row r="662" s="7" customFormat="1" x14ac:dyDescent="0.25"/>
    <row r="663" s="7" customFormat="1" x14ac:dyDescent="0.25"/>
    <row r="664" s="7" customFormat="1" x14ac:dyDescent="0.25"/>
    <row r="665" s="7" customFormat="1" x14ac:dyDescent="0.25"/>
    <row r="666" s="7" customFormat="1" x14ac:dyDescent="0.25"/>
    <row r="667" s="7" customFormat="1" x14ac:dyDescent="0.25"/>
    <row r="668" s="7" customFormat="1" x14ac:dyDescent="0.25"/>
    <row r="669" s="7" customFormat="1" x14ac:dyDescent="0.25"/>
    <row r="670" s="7" customFormat="1" x14ac:dyDescent="0.25"/>
    <row r="671" s="7" customFormat="1" x14ac:dyDescent="0.25"/>
    <row r="672" s="7" customFormat="1" x14ac:dyDescent="0.25"/>
    <row r="673" s="7" customFormat="1" x14ac:dyDescent="0.25"/>
    <row r="674" s="7" customFormat="1" x14ac:dyDescent="0.25"/>
    <row r="675" s="7" customFormat="1" x14ac:dyDescent="0.25"/>
    <row r="676" s="7" customFormat="1" x14ac:dyDescent="0.25"/>
    <row r="677" s="7" customFormat="1" x14ac:dyDescent="0.25"/>
    <row r="678" s="7" customFormat="1" x14ac:dyDescent="0.25"/>
    <row r="679" s="7" customFormat="1" x14ac:dyDescent="0.25"/>
    <row r="680" s="7" customFormat="1" x14ac:dyDescent="0.25"/>
    <row r="681" s="7" customFormat="1" x14ac:dyDescent="0.25"/>
    <row r="682" s="7" customFormat="1" x14ac:dyDescent="0.25"/>
    <row r="683" s="7" customFormat="1" x14ac:dyDescent="0.25"/>
    <row r="684" s="7" customFormat="1" x14ac:dyDescent="0.25"/>
    <row r="685" s="7" customFormat="1" x14ac:dyDescent="0.25"/>
    <row r="686" s="7" customFormat="1" x14ac:dyDescent="0.25"/>
    <row r="687" s="7" customFormat="1" x14ac:dyDescent="0.25"/>
    <row r="688" s="7" customFormat="1" x14ac:dyDescent="0.25"/>
    <row r="689" s="7" customFormat="1" x14ac:dyDescent="0.25"/>
    <row r="690" s="7" customFormat="1" x14ac:dyDescent="0.25"/>
    <row r="691" s="7" customFormat="1" x14ac:dyDescent="0.25"/>
    <row r="692" s="7" customFormat="1" x14ac:dyDescent="0.25"/>
    <row r="693" s="7" customFormat="1" x14ac:dyDescent="0.25"/>
    <row r="694" s="7" customFormat="1" x14ac:dyDescent="0.25"/>
    <row r="695" s="7" customFormat="1" x14ac:dyDescent="0.25"/>
    <row r="696" s="7" customFormat="1" x14ac:dyDescent="0.25"/>
    <row r="697" s="7" customFormat="1" x14ac:dyDescent="0.25"/>
    <row r="698" s="7" customFormat="1" x14ac:dyDescent="0.25"/>
    <row r="699" s="7" customFormat="1" x14ac:dyDescent="0.25"/>
    <row r="700" s="7" customFormat="1" x14ac:dyDescent="0.25"/>
    <row r="701" s="7" customFormat="1" x14ac:dyDescent="0.25"/>
    <row r="702" s="7" customFormat="1" x14ac:dyDescent="0.25"/>
    <row r="703" s="7" customFormat="1" x14ac:dyDescent="0.25"/>
    <row r="704" s="7" customFormat="1" x14ac:dyDescent="0.25"/>
    <row r="705" s="7" customFormat="1" x14ac:dyDescent="0.25"/>
    <row r="706" s="7" customFormat="1" x14ac:dyDescent="0.25"/>
    <row r="707" s="7" customFormat="1" x14ac:dyDescent="0.25"/>
    <row r="708" s="7" customFormat="1" x14ac:dyDescent="0.25"/>
    <row r="709" s="7" customFormat="1" x14ac:dyDescent="0.25"/>
    <row r="710" s="7" customFormat="1" x14ac:dyDescent="0.25"/>
    <row r="711" s="7" customFormat="1" x14ac:dyDescent="0.25"/>
    <row r="712" s="7" customFormat="1" x14ac:dyDescent="0.25"/>
    <row r="713" s="7" customFormat="1" x14ac:dyDescent="0.25"/>
    <row r="714" s="7" customFormat="1" x14ac:dyDescent="0.25"/>
    <row r="715" s="7" customFormat="1" x14ac:dyDescent="0.25"/>
    <row r="716" s="7" customFormat="1" x14ac:dyDescent="0.25"/>
    <row r="717" s="7" customFormat="1" x14ac:dyDescent="0.25"/>
    <row r="718" s="7" customFormat="1" x14ac:dyDescent="0.25"/>
    <row r="719" s="7" customFormat="1" x14ac:dyDescent="0.25"/>
    <row r="720" s="7" customFormat="1" x14ac:dyDescent="0.25"/>
    <row r="721" s="7" customFormat="1" x14ac:dyDescent="0.25"/>
    <row r="722" s="7" customFormat="1" x14ac:dyDescent="0.25"/>
    <row r="723" s="7" customFormat="1" x14ac:dyDescent="0.25"/>
    <row r="724" s="7" customFormat="1" x14ac:dyDescent="0.25"/>
    <row r="725" s="7" customFormat="1" x14ac:dyDescent="0.25"/>
    <row r="726" s="7" customFormat="1" x14ac:dyDescent="0.25"/>
    <row r="727" s="7" customFormat="1" x14ac:dyDescent="0.25"/>
    <row r="728" s="7" customFormat="1" x14ac:dyDescent="0.25"/>
    <row r="729" s="7" customFormat="1" x14ac:dyDescent="0.25"/>
    <row r="730" s="7" customFormat="1" x14ac:dyDescent="0.25"/>
    <row r="731" s="7" customFormat="1" x14ac:dyDescent="0.25"/>
    <row r="732" s="7" customFormat="1" x14ac:dyDescent="0.25"/>
    <row r="733" s="7" customFormat="1" x14ac:dyDescent="0.25"/>
    <row r="734" s="7" customFormat="1" x14ac:dyDescent="0.25"/>
    <row r="735" s="7" customFormat="1" x14ac:dyDescent="0.25"/>
    <row r="736" s="7" customFormat="1" x14ac:dyDescent="0.25"/>
    <row r="737" s="7" customFormat="1" x14ac:dyDescent="0.25"/>
    <row r="738" s="7" customFormat="1" x14ac:dyDescent="0.25"/>
    <row r="739" s="7" customFormat="1" x14ac:dyDescent="0.25"/>
    <row r="740" s="7" customFormat="1" x14ac:dyDescent="0.25"/>
    <row r="741" s="7" customFormat="1" x14ac:dyDescent="0.25"/>
    <row r="742" s="7" customFormat="1" x14ac:dyDescent="0.25"/>
    <row r="743" s="7" customFormat="1" x14ac:dyDescent="0.25"/>
    <row r="744" s="7" customFormat="1" x14ac:dyDescent="0.25"/>
    <row r="745" s="7" customFormat="1" x14ac:dyDescent="0.25"/>
    <row r="746" s="7" customFormat="1" x14ac:dyDescent="0.25"/>
    <row r="747" s="7" customFormat="1" x14ac:dyDescent="0.25"/>
    <row r="748" s="7" customFormat="1" x14ac:dyDescent="0.25"/>
    <row r="749" s="7" customFormat="1" x14ac:dyDescent="0.25"/>
    <row r="750" s="7" customFormat="1" x14ac:dyDescent="0.25"/>
    <row r="751" s="7" customFormat="1" x14ac:dyDescent="0.25"/>
    <row r="752" s="7" customFormat="1" x14ac:dyDescent="0.25"/>
    <row r="753" s="7" customFormat="1" x14ac:dyDescent="0.25"/>
    <row r="754" s="7" customFormat="1" x14ac:dyDescent="0.25"/>
    <row r="755" s="7" customFormat="1" x14ac:dyDescent="0.25"/>
    <row r="756" s="7" customFormat="1" x14ac:dyDescent="0.25"/>
    <row r="757" s="7" customFormat="1" x14ac:dyDescent="0.25"/>
    <row r="758" s="7" customFormat="1" x14ac:dyDescent="0.25"/>
    <row r="759" s="7" customFormat="1" x14ac:dyDescent="0.25"/>
    <row r="760" s="7" customFormat="1" x14ac:dyDescent="0.25"/>
    <row r="761" s="7" customFormat="1" x14ac:dyDescent="0.25"/>
    <row r="762" s="7" customFormat="1" x14ac:dyDescent="0.25"/>
    <row r="763" s="7" customFormat="1" x14ac:dyDescent="0.25"/>
    <row r="764" s="7" customFormat="1" x14ac:dyDescent="0.25"/>
    <row r="765" s="7" customFormat="1" x14ac:dyDescent="0.25"/>
    <row r="766" s="7" customFormat="1" x14ac:dyDescent="0.25"/>
    <row r="767" s="7" customFormat="1" x14ac:dyDescent="0.25"/>
    <row r="768" s="7" customFormat="1" x14ac:dyDescent="0.25"/>
    <row r="769" s="7" customFormat="1" x14ac:dyDescent="0.25"/>
    <row r="770" s="7" customFormat="1" x14ac:dyDescent="0.25"/>
    <row r="771" s="7" customFormat="1" x14ac:dyDescent="0.25"/>
    <row r="772" s="7" customFormat="1" x14ac:dyDescent="0.25"/>
    <row r="773" s="7" customFormat="1" x14ac:dyDescent="0.25"/>
    <row r="774" s="7" customFormat="1" x14ac:dyDescent="0.25"/>
    <row r="775" s="7" customFormat="1" x14ac:dyDescent="0.25"/>
    <row r="776" s="7" customFormat="1" x14ac:dyDescent="0.25"/>
    <row r="777" s="7" customFormat="1" x14ac:dyDescent="0.25"/>
    <row r="778" s="7" customFormat="1" x14ac:dyDescent="0.25"/>
    <row r="779" s="7" customFormat="1" x14ac:dyDescent="0.25"/>
    <row r="780" s="7" customFormat="1" x14ac:dyDescent="0.25"/>
    <row r="781" s="7" customFormat="1" x14ac:dyDescent="0.25"/>
    <row r="782" s="7" customFormat="1" x14ac:dyDescent="0.25"/>
    <row r="783" s="7" customFormat="1" x14ac:dyDescent="0.25"/>
    <row r="784" s="7" customFormat="1" x14ac:dyDescent="0.25"/>
    <row r="785" s="7" customFormat="1" x14ac:dyDescent="0.25"/>
    <row r="786" s="7" customFormat="1" x14ac:dyDescent="0.25"/>
    <row r="787" s="7" customFormat="1" x14ac:dyDescent="0.25"/>
    <row r="788" s="7" customFormat="1" x14ac:dyDescent="0.25"/>
    <row r="789" s="7" customFormat="1" x14ac:dyDescent="0.25"/>
    <row r="790" s="7" customFormat="1" x14ac:dyDescent="0.25"/>
    <row r="791" s="7" customFormat="1" x14ac:dyDescent="0.25"/>
    <row r="792" s="7" customFormat="1" x14ac:dyDescent="0.25"/>
    <row r="793" s="7" customFormat="1" x14ac:dyDescent="0.25"/>
    <row r="794" s="7" customFormat="1" x14ac:dyDescent="0.25"/>
    <row r="795" s="7" customFormat="1" x14ac:dyDescent="0.25"/>
    <row r="796" s="7" customFormat="1" x14ac:dyDescent="0.25"/>
    <row r="797" s="7" customFormat="1" x14ac:dyDescent="0.25"/>
    <row r="798" s="7" customFormat="1" x14ac:dyDescent="0.25"/>
    <row r="799" s="7" customFormat="1" x14ac:dyDescent="0.25"/>
    <row r="800" s="7" customFormat="1" x14ac:dyDescent="0.25"/>
    <row r="801" s="7" customFormat="1" x14ac:dyDescent="0.25"/>
    <row r="802" s="7" customFormat="1" x14ac:dyDescent="0.25"/>
    <row r="803" s="7" customFormat="1" x14ac:dyDescent="0.25"/>
    <row r="804" s="7" customFormat="1" x14ac:dyDescent="0.25"/>
    <row r="805" s="7" customFormat="1" x14ac:dyDescent="0.25"/>
    <row r="806" s="7" customFormat="1" x14ac:dyDescent="0.25"/>
    <row r="807" s="7" customFormat="1" x14ac:dyDescent="0.25"/>
    <row r="808" s="7" customFormat="1" x14ac:dyDescent="0.25"/>
    <row r="809" s="7" customFormat="1" x14ac:dyDescent="0.25"/>
    <row r="810" s="7" customFormat="1" x14ac:dyDescent="0.25"/>
    <row r="811" s="7" customFormat="1" x14ac:dyDescent="0.25"/>
    <row r="812" s="7" customFormat="1" x14ac:dyDescent="0.25"/>
    <row r="813" s="7" customFormat="1" x14ac:dyDescent="0.25"/>
    <row r="814" s="7" customFormat="1" x14ac:dyDescent="0.25"/>
    <row r="815" s="7" customFormat="1" x14ac:dyDescent="0.25"/>
    <row r="816" s="7" customFormat="1" x14ac:dyDescent="0.25"/>
    <row r="817" s="7" customFormat="1" x14ac:dyDescent="0.25"/>
    <row r="818" s="7" customFormat="1" x14ac:dyDescent="0.25"/>
    <row r="819" s="7" customFormat="1" x14ac:dyDescent="0.25"/>
    <row r="820" s="7" customFormat="1" x14ac:dyDescent="0.25"/>
    <row r="821" s="7" customFormat="1" x14ac:dyDescent="0.25"/>
    <row r="822" s="7" customFormat="1" x14ac:dyDescent="0.25"/>
    <row r="823" s="7" customFormat="1" x14ac:dyDescent="0.25"/>
    <row r="824" s="7" customFormat="1" x14ac:dyDescent="0.25"/>
    <row r="825" s="7" customFormat="1" x14ac:dyDescent="0.25"/>
    <row r="826" s="7" customFormat="1" x14ac:dyDescent="0.25"/>
    <row r="827" s="7" customFormat="1" x14ac:dyDescent="0.25"/>
    <row r="828" s="7" customFormat="1" x14ac:dyDescent="0.25"/>
    <row r="829" s="7" customFormat="1" x14ac:dyDescent="0.25"/>
    <row r="830" s="7" customFormat="1" x14ac:dyDescent="0.25"/>
    <row r="831" s="7" customFormat="1" x14ac:dyDescent="0.25"/>
    <row r="832" s="7" customFormat="1" x14ac:dyDescent="0.25"/>
    <row r="833" s="7" customFormat="1" x14ac:dyDescent="0.25"/>
    <row r="834" s="7" customFormat="1" x14ac:dyDescent="0.25"/>
    <row r="835" s="7" customFormat="1" x14ac:dyDescent="0.25"/>
    <row r="836" s="7" customFormat="1" x14ac:dyDescent="0.25"/>
    <row r="837" s="7" customFormat="1" x14ac:dyDescent="0.25"/>
    <row r="838" s="7" customFormat="1" x14ac:dyDescent="0.25"/>
    <row r="839" s="7" customFormat="1" x14ac:dyDescent="0.25"/>
    <row r="840" s="7" customFormat="1" x14ac:dyDescent="0.25"/>
    <row r="841" s="7" customFormat="1" x14ac:dyDescent="0.25"/>
    <row r="842" s="7" customFormat="1" x14ac:dyDescent="0.25"/>
    <row r="843" s="7" customFormat="1" x14ac:dyDescent="0.25"/>
    <row r="844" s="7" customFormat="1" x14ac:dyDescent="0.25"/>
    <row r="845" s="7" customFormat="1" x14ac:dyDescent="0.25"/>
    <row r="846" s="7" customFormat="1" x14ac:dyDescent="0.25"/>
    <row r="847" s="7" customFormat="1" x14ac:dyDescent="0.25"/>
    <row r="848" s="7" customFormat="1" x14ac:dyDescent="0.25"/>
    <row r="849" s="7" customFormat="1" x14ac:dyDescent="0.25"/>
    <row r="850" s="7" customFormat="1" x14ac:dyDescent="0.25"/>
    <row r="851" s="7" customFormat="1" x14ac:dyDescent="0.25"/>
    <row r="852" s="7" customFormat="1" x14ac:dyDescent="0.25"/>
    <row r="853" s="7" customFormat="1" x14ac:dyDescent="0.25"/>
    <row r="854" s="7" customFormat="1" x14ac:dyDescent="0.25"/>
    <row r="855" s="7" customFormat="1" x14ac:dyDescent="0.25"/>
    <row r="856" s="7" customFormat="1" x14ac:dyDescent="0.25"/>
    <row r="857" s="7" customFormat="1" x14ac:dyDescent="0.25"/>
    <row r="858" s="7" customFormat="1" x14ac:dyDescent="0.25"/>
    <row r="859" s="7" customFormat="1" x14ac:dyDescent="0.25"/>
    <row r="860" s="7" customFormat="1" x14ac:dyDescent="0.25"/>
    <row r="861" s="7" customFormat="1" x14ac:dyDescent="0.25"/>
    <row r="862" s="7" customFormat="1" x14ac:dyDescent="0.25"/>
    <row r="863" s="7" customFormat="1" x14ac:dyDescent="0.25"/>
    <row r="864" s="7" customFormat="1" x14ac:dyDescent="0.25"/>
    <row r="865" s="7" customFormat="1" x14ac:dyDescent="0.25"/>
    <row r="866" s="7" customFormat="1" x14ac:dyDescent="0.25"/>
    <row r="867" s="7" customFormat="1" x14ac:dyDescent="0.25"/>
    <row r="868" s="7" customFormat="1" x14ac:dyDescent="0.25"/>
    <row r="869" s="7" customFormat="1" x14ac:dyDescent="0.25"/>
    <row r="870" s="7" customFormat="1" x14ac:dyDescent="0.25"/>
    <row r="871" s="7" customFormat="1" x14ac:dyDescent="0.25"/>
    <row r="872" s="7" customFormat="1" x14ac:dyDescent="0.25"/>
    <row r="873" s="7" customFormat="1" x14ac:dyDescent="0.25"/>
    <row r="874" s="7" customFormat="1" x14ac:dyDescent="0.25"/>
    <row r="875" s="7" customFormat="1" x14ac:dyDescent="0.25"/>
    <row r="876" s="7" customFormat="1" x14ac:dyDescent="0.25"/>
    <row r="877" s="7" customFormat="1" x14ac:dyDescent="0.25"/>
    <row r="878" s="7" customFormat="1" x14ac:dyDescent="0.25"/>
    <row r="879" s="7" customFormat="1" x14ac:dyDescent="0.25"/>
    <row r="880" s="7" customFormat="1" x14ac:dyDescent="0.25"/>
    <row r="881" s="7" customFormat="1" x14ac:dyDescent="0.25"/>
    <row r="882" s="7" customFormat="1" x14ac:dyDescent="0.25"/>
    <row r="883" s="7" customFormat="1" x14ac:dyDescent="0.25"/>
    <row r="884" s="7" customFormat="1" x14ac:dyDescent="0.25"/>
    <row r="885" s="7" customFormat="1" x14ac:dyDescent="0.25"/>
    <row r="886" s="7" customFormat="1" x14ac:dyDescent="0.25"/>
    <row r="887" s="7" customFormat="1" x14ac:dyDescent="0.25"/>
    <row r="888" s="7" customFormat="1" x14ac:dyDescent="0.25"/>
    <row r="889" s="7" customFormat="1" x14ac:dyDescent="0.25"/>
    <row r="890" s="7" customFormat="1" x14ac:dyDescent="0.25"/>
    <row r="891" s="7" customFormat="1" x14ac:dyDescent="0.25"/>
    <row r="892" s="7" customFormat="1" x14ac:dyDescent="0.25"/>
    <row r="893" s="7" customFormat="1" x14ac:dyDescent="0.25"/>
    <row r="894" s="7" customFormat="1" x14ac:dyDescent="0.25"/>
    <row r="895" s="7" customFormat="1" x14ac:dyDescent="0.25"/>
    <row r="896" s="7" customFormat="1" x14ac:dyDescent="0.25"/>
    <row r="897" s="7" customFormat="1" x14ac:dyDescent="0.25"/>
    <row r="898" s="7" customFormat="1" x14ac:dyDescent="0.25"/>
    <row r="899" s="7" customFormat="1" x14ac:dyDescent="0.25"/>
    <row r="900" s="7" customFormat="1" x14ac:dyDescent="0.25"/>
    <row r="901" s="7" customFormat="1" x14ac:dyDescent="0.25"/>
    <row r="902" s="7" customFormat="1" x14ac:dyDescent="0.25"/>
    <row r="903" s="7" customFormat="1" x14ac:dyDescent="0.25"/>
    <row r="904" s="7" customFormat="1" x14ac:dyDescent="0.25"/>
    <row r="905" s="7" customFormat="1" x14ac:dyDescent="0.25"/>
    <row r="906" s="7" customFormat="1" x14ac:dyDescent="0.25"/>
    <row r="907" s="7" customFormat="1" x14ac:dyDescent="0.25"/>
    <row r="908" s="7" customFormat="1" x14ac:dyDescent="0.25"/>
    <row r="909" s="7" customFormat="1" x14ac:dyDescent="0.25"/>
    <row r="910" s="7" customFormat="1" x14ac:dyDescent="0.25"/>
    <row r="911" s="7" customFormat="1" x14ac:dyDescent="0.25"/>
    <row r="912" s="7" customFormat="1" x14ac:dyDescent="0.25"/>
    <row r="913" s="7" customFormat="1" x14ac:dyDescent="0.25"/>
    <row r="914" s="7" customFormat="1" x14ac:dyDescent="0.25"/>
    <row r="915" s="7" customFormat="1" x14ac:dyDescent="0.25"/>
    <row r="916" s="7" customFormat="1" x14ac:dyDescent="0.25"/>
    <row r="917" s="7" customFormat="1" x14ac:dyDescent="0.25"/>
    <row r="918" s="7" customFormat="1" x14ac:dyDescent="0.25"/>
    <row r="919" s="7" customFormat="1" x14ac:dyDescent="0.25"/>
    <row r="920" s="7" customFormat="1" x14ac:dyDescent="0.25"/>
    <row r="921" s="7" customFormat="1" x14ac:dyDescent="0.25"/>
    <row r="922" s="7" customFormat="1" x14ac:dyDescent="0.25"/>
    <row r="923" s="7" customFormat="1" x14ac:dyDescent="0.25"/>
    <row r="924" s="7" customFormat="1" x14ac:dyDescent="0.25"/>
    <row r="925" s="7" customFormat="1" x14ac:dyDescent="0.25"/>
    <row r="926" s="7" customFormat="1" x14ac:dyDescent="0.25"/>
    <row r="927" s="7" customFormat="1" x14ac:dyDescent="0.25"/>
    <row r="928" s="7" customFormat="1" x14ac:dyDescent="0.25"/>
    <row r="929" s="7" customFormat="1" x14ac:dyDescent="0.25"/>
    <row r="930" s="7" customFormat="1" x14ac:dyDescent="0.25"/>
    <row r="931" s="7" customFormat="1" x14ac:dyDescent="0.25"/>
    <row r="932" s="7" customFormat="1" x14ac:dyDescent="0.25"/>
    <row r="933" s="7" customFormat="1" x14ac:dyDescent="0.25"/>
    <row r="934" s="7" customFormat="1" x14ac:dyDescent="0.25"/>
    <row r="935" s="7" customFormat="1" x14ac:dyDescent="0.25"/>
    <row r="936" s="7" customFormat="1" x14ac:dyDescent="0.25"/>
    <row r="937" s="7" customFormat="1" x14ac:dyDescent="0.25"/>
    <row r="938" s="7" customFormat="1" x14ac:dyDescent="0.25"/>
    <row r="939" s="7" customFormat="1" x14ac:dyDescent="0.25"/>
    <row r="940" s="7" customFormat="1" x14ac:dyDescent="0.25"/>
    <row r="941" s="7" customFormat="1" x14ac:dyDescent="0.25"/>
    <row r="942" s="7" customFormat="1" x14ac:dyDescent="0.25"/>
    <row r="943" s="7" customFormat="1" x14ac:dyDescent="0.25"/>
    <row r="944" s="7" customFormat="1" x14ac:dyDescent="0.25"/>
    <row r="945" s="7" customFormat="1" x14ac:dyDescent="0.25"/>
    <row r="946" s="7" customFormat="1" x14ac:dyDescent="0.25"/>
    <row r="947" s="7" customFormat="1" x14ac:dyDescent="0.25"/>
    <row r="948" s="7" customFormat="1" x14ac:dyDescent="0.25"/>
    <row r="949" s="7" customFormat="1" x14ac:dyDescent="0.25"/>
    <row r="950" s="7" customFormat="1" x14ac:dyDescent="0.25"/>
    <row r="951" s="7" customFormat="1" x14ac:dyDescent="0.25"/>
    <row r="952" s="7" customFormat="1" x14ac:dyDescent="0.25"/>
    <row r="953" s="7" customFormat="1" x14ac:dyDescent="0.25"/>
    <row r="954" s="7" customFormat="1" x14ac:dyDescent="0.25"/>
    <row r="955" s="7" customFormat="1" x14ac:dyDescent="0.25"/>
    <row r="956" s="7" customFormat="1" x14ac:dyDescent="0.25"/>
    <row r="957" s="7" customFormat="1" x14ac:dyDescent="0.25"/>
    <row r="958" s="7" customFormat="1" x14ac:dyDescent="0.25"/>
    <row r="959" s="7" customFormat="1" x14ac:dyDescent="0.25"/>
    <row r="960" s="7" customFormat="1" x14ac:dyDescent="0.25"/>
    <row r="961" s="7" customFormat="1" x14ac:dyDescent="0.25"/>
    <row r="962" s="7" customFormat="1" x14ac:dyDescent="0.25"/>
    <row r="963" s="7" customFormat="1" x14ac:dyDescent="0.25"/>
    <row r="964" s="7" customFormat="1" x14ac:dyDescent="0.25"/>
    <row r="965" s="7" customFormat="1" x14ac:dyDescent="0.25"/>
    <row r="966" s="7" customFormat="1" x14ac:dyDescent="0.25"/>
    <row r="967" s="7" customFormat="1" x14ac:dyDescent="0.25"/>
    <row r="968" s="7" customFormat="1" x14ac:dyDescent="0.25"/>
    <row r="969" s="7" customFormat="1" x14ac:dyDescent="0.25"/>
    <row r="970" s="7" customFormat="1" x14ac:dyDescent="0.25"/>
    <row r="971" s="7" customFormat="1" x14ac:dyDescent="0.25"/>
    <row r="972" s="7" customFormat="1" x14ac:dyDescent="0.25"/>
    <row r="973" s="7" customFormat="1" x14ac:dyDescent="0.25"/>
    <row r="974" s="7" customFormat="1" x14ac:dyDescent="0.25"/>
    <row r="975" s="7" customFormat="1" x14ac:dyDescent="0.25"/>
    <row r="976" s="7" customFormat="1" x14ac:dyDescent="0.25"/>
    <row r="977" s="7" customFormat="1" x14ac:dyDescent="0.25"/>
    <row r="978" s="7" customFormat="1" x14ac:dyDescent="0.25"/>
    <row r="979" s="7" customFormat="1" x14ac:dyDescent="0.25"/>
    <row r="980" s="7" customFormat="1" x14ac:dyDescent="0.25"/>
    <row r="981" s="7" customFormat="1" x14ac:dyDescent="0.25"/>
    <row r="982" s="7" customFormat="1" x14ac:dyDescent="0.25"/>
    <row r="983" s="7" customFormat="1" x14ac:dyDescent="0.25"/>
    <row r="984" s="7" customFormat="1" x14ac:dyDescent="0.25"/>
    <row r="985" s="7" customFormat="1" x14ac:dyDescent="0.25"/>
    <row r="986" s="7" customFormat="1" x14ac:dyDescent="0.25"/>
    <row r="987" s="7" customFormat="1" x14ac:dyDescent="0.25"/>
    <row r="988" s="7" customFormat="1" x14ac:dyDescent="0.25"/>
    <row r="989" s="7" customFormat="1" x14ac:dyDescent="0.25"/>
    <row r="990" s="7" customFormat="1" x14ac:dyDescent="0.25"/>
    <row r="991" s="7" customFormat="1" x14ac:dyDescent="0.25"/>
    <row r="992" s="7" customFormat="1" x14ac:dyDescent="0.25"/>
    <row r="993" s="7" customFormat="1" x14ac:dyDescent="0.25"/>
    <row r="994" s="7" customFormat="1" x14ac:dyDescent="0.25"/>
    <row r="995" s="7" customFormat="1" x14ac:dyDescent="0.25"/>
    <row r="996" s="7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1:Q1"/>
    <mergeCell ref="A4:V4"/>
    <mergeCell ref="A3:V3"/>
    <mergeCell ref="A21:G21"/>
    <mergeCell ref="A22:G22"/>
    <mergeCell ref="U8:U9"/>
    <mergeCell ref="A23:G23"/>
    <mergeCell ref="A24:G24"/>
    <mergeCell ref="A25:G25"/>
    <mergeCell ref="AA6:AA9"/>
    <mergeCell ref="F7:F9"/>
    <mergeCell ref="G7:G9"/>
    <mergeCell ref="H7:H9"/>
    <mergeCell ref="I7:I9"/>
    <mergeCell ref="J7:J9"/>
    <mergeCell ref="K7:K9"/>
    <mergeCell ref="L7:L9"/>
    <mergeCell ref="M7:U7"/>
    <mergeCell ref="V7:V9"/>
    <mergeCell ref="M8:M9"/>
    <mergeCell ref="N8:P8"/>
    <mergeCell ref="Q8:T8"/>
    <mergeCell ref="Z8:Z9"/>
    <mergeCell ref="X8:X9"/>
    <mergeCell ref="Y8:Y9"/>
    <mergeCell ref="J6:V6"/>
    <mergeCell ref="A6:I6"/>
    <mergeCell ref="W6:W9"/>
    <mergeCell ref="X6:Z7"/>
    <mergeCell ref="A7:A9"/>
    <mergeCell ref="B7:B9"/>
    <mergeCell ref="C7:C9"/>
    <mergeCell ref="D7:D9"/>
    <mergeCell ref="E7:E9"/>
  </mergeCells>
  <pageMargins left="0.15" right="0.15" top="0.6" bottom="0.02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zoomScale="70" zoomScaleNormal="70" workbookViewId="0">
      <selection activeCell="R15" sqref="R15"/>
    </sheetView>
  </sheetViews>
  <sheetFormatPr defaultRowHeight="15" x14ac:dyDescent="0.25"/>
  <cols>
    <col min="1" max="5" width="9.140625" style="187"/>
    <col min="6" max="6" width="15" style="187" bestFit="1" customWidth="1"/>
    <col min="7" max="7" width="15.42578125" style="187" customWidth="1"/>
    <col min="8" max="8" width="9.140625" style="187"/>
    <col min="9" max="9" width="9.140625" style="238"/>
    <col min="10" max="10" width="16.28515625" style="187" customWidth="1"/>
    <col min="11" max="27" width="9.140625" style="187"/>
    <col min="28" max="28" width="14.28515625" style="187" customWidth="1"/>
    <col min="29" max="29" width="9.140625" style="187"/>
    <col min="30" max="30" width="9" style="187" customWidth="1"/>
    <col min="31" max="31" width="21" style="187" customWidth="1"/>
    <col min="32" max="32" width="19.42578125" style="187" customWidth="1"/>
    <col min="33" max="16384" width="9.140625" style="187"/>
  </cols>
  <sheetData>
    <row r="1" spans="1:32" x14ac:dyDescent="0.25">
      <c r="A1" s="393"/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32" x14ac:dyDescent="0.25">
      <c r="A2" s="186" t="s">
        <v>0</v>
      </c>
      <c r="B2" s="186"/>
      <c r="C2" s="186"/>
      <c r="D2" s="186"/>
      <c r="E2" s="186"/>
      <c r="F2" s="186"/>
      <c r="G2" s="186"/>
      <c r="H2" s="186"/>
      <c r="I2" s="206"/>
      <c r="J2" s="186"/>
      <c r="K2" s="186"/>
      <c r="L2" s="186"/>
      <c r="M2" s="186"/>
      <c r="N2" s="186"/>
      <c r="O2" s="186"/>
      <c r="P2" s="186"/>
      <c r="Q2" s="188" t="s">
        <v>284</v>
      </c>
      <c r="R2" s="186" t="s">
        <v>2</v>
      </c>
      <c r="S2" s="188">
        <v>2019</v>
      </c>
      <c r="T2" s="186" t="s">
        <v>3</v>
      </c>
      <c r="U2" s="186"/>
      <c r="V2" s="186"/>
      <c r="W2" s="189"/>
      <c r="X2" s="189"/>
      <c r="Y2" s="189"/>
      <c r="Z2" s="189"/>
      <c r="AA2" s="189"/>
    </row>
    <row r="3" spans="1:32" x14ac:dyDescent="0.25">
      <c r="A3" s="394" t="s">
        <v>204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186"/>
      <c r="V3" s="186"/>
      <c r="W3" s="189"/>
      <c r="X3" s="189"/>
      <c r="Y3" s="189"/>
      <c r="Z3" s="189"/>
      <c r="AA3" s="189"/>
    </row>
    <row r="4" spans="1:32" x14ac:dyDescent="0.25">
      <c r="A4" s="395" t="s">
        <v>4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190"/>
      <c r="V4" s="190"/>
      <c r="W4" s="190"/>
      <c r="X4" s="190"/>
      <c r="Y4" s="190"/>
      <c r="Z4" s="190"/>
      <c r="AA4" s="190"/>
    </row>
    <row r="5" spans="1:32" ht="19.5" thickBot="1" x14ac:dyDescent="0.3">
      <c r="A5" s="191"/>
      <c r="B5" s="191"/>
      <c r="C5" s="191"/>
      <c r="D5" s="191"/>
      <c r="E5" s="191"/>
      <c r="F5" s="191"/>
      <c r="G5" s="192"/>
      <c r="H5" s="192"/>
      <c r="I5" s="207"/>
      <c r="J5" s="192"/>
      <c r="K5" s="192"/>
      <c r="L5" s="192"/>
      <c r="M5" s="192"/>
      <c r="N5" s="192"/>
      <c r="O5" s="192"/>
      <c r="P5" s="192"/>
      <c r="Q5" s="192"/>
      <c r="R5" s="192"/>
      <c r="S5" s="186"/>
      <c r="T5" s="186"/>
      <c r="U5" s="186"/>
      <c r="V5" s="186"/>
      <c r="W5" s="186"/>
      <c r="X5" s="186"/>
      <c r="Y5" s="186"/>
      <c r="Z5" s="186"/>
      <c r="AA5" s="186"/>
    </row>
    <row r="6" spans="1:32" ht="15.75" thickBot="1" x14ac:dyDescent="0.3">
      <c r="A6" s="382" t="s">
        <v>5</v>
      </c>
      <c r="B6" s="383"/>
      <c r="C6" s="383"/>
      <c r="D6" s="383"/>
      <c r="E6" s="383"/>
      <c r="F6" s="383"/>
      <c r="G6" s="383"/>
      <c r="H6" s="383"/>
      <c r="I6" s="384"/>
      <c r="J6" s="383" t="s">
        <v>6</v>
      </c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4"/>
      <c r="W6" s="380" t="s">
        <v>7</v>
      </c>
      <c r="X6" s="385" t="s">
        <v>8</v>
      </c>
      <c r="Y6" s="386"/>
      <c r="Z6" s="387"/>
      <c r="AA6" s="391" t="s">
        <v>144</v>
      </c>
    </row>
    <row r="7" spans="1:32" ht="15.75" thickBot="1" x14ac:dyDescent="0.3">
      <c r="A7" s="380" t="s">
        <v>10</v>
      </c>
      <c r="B7" s="380" t="s">
        <v>11</v>
      </c>
      <c r="C7" s="380" t="s">
        <v>145</v>
      </c>
      <c r="D7" s="380" t="s">
        <v>13</v>
      </c>
      <c r="E7" s="380" t="s">
        <v>14</v>
      </c>
      <c r="F7" s="380" t="s">
        <v>15</v>
      </c>
      <c r="G7" s="380" t="s">
        <v>16</v>
      </c>
      <c r="H7" s="380" t="s">
        <v>147</v>
      </c>
      <c r="I7" s="411" t="s">
        <v>18</v>
      </c>
      <c r="J7" s="391" t="s">
        <v>148</v>
      </c>
      <c r="K7" s="380" t="s">
        <v>20</v>
      </c>
      <c r="L7" s="380" t="s">
        <v>21</v>
      </c>
      <c r="M7" s="382" t="s">
        <v>22</v>
      </c>
      <c r="N7" s="383"/>
      <c r="O7" s="383"/>
      <c r="P7" s="383"/>
      <c r="Q7" s="383"/>
      <c r="R7" s="383"/>
      <c r="S7" s="383"/>
      <c r="T7" s="383"/>
      <c r="U7" s="384"/>
      <c r="V7" s="380" t="s">
        <v>23</v>
      </c>
      <c r="W7" s="381"/>
      <c r="X7" s="388"/>
      <c r="Y7" s="389"/>
      <c r="Z7" s="390"/>
      <c r="AA7" s="392"/>
    </row>
    <row r="8" spans="1:32" ht="15.75" thickBot="1" x14ac:dyDescent="0.3">
      <c r="A8" s="381"/>
      <c r="B8" s="381"/>
      <c r="C8" s="381"/>
      <c r="D8" s="381"/>
      <c r="E8" s="381"/>
      <c r="F8" s="381"/>
      <c r="G8" s="381"/>
      <c r="H8" s="381"/>
      <c r="I8" s="412"/>
      <c r="J8" s="392"/>
      <c r="K8" s="381"/>
      <c r="L8" s="381"/>
      <c r="M8" s="380" t="s">
        <v>24</v>
      </c>
      <c r="N8" s="382" t="s">
        <v>25</v>
      </c>
      <c r="O8" s="383"/>
      <c r="P8" s="384"/>
      <c r="Q8" s="382" t="s">
        <v>26</v>
      </c>
      <c r="R8" s="383"/>
      <c r="S8" s="383"/>
      <c r="T8" s="384"/>
      <c r="U8" s="380" t="s">
        <v>27</v>
      </c>
      <c r="V8" s="381"/>
      <c r="W8" s="381"/>
      <c r="X8" s="380" t="s">
        <v>28</v>
      </c>
      <c r="Y8" s="380" t="s">
        <v>29</v>
      </c>
      <c r="Z8" s="380" t="s">
        <v>30</v>
      </c>
      <c r="AA8" s="392"/>
    </row>
    <row r="9" spans="1:32" ht="66" thickBot="1" x14ac:dyDescent="0.3">
      <c r="A9" s="381"/>
      <c r="B9" s="381"/>
      <c r="C9" s="381"/>
      <c r="D9" s="381"/>
      <c r="E9" s="381"/>
      <c r="F9" s="381"/>
      <c r="G9" s="381"/>
      <c r="H9" s="381"/>
      <c r="I9" s="412"/>
      <c r="J9" s="392"/>
      <c r="K9" s="381"/>
      <c r="L9" s="381"/>
      <c r="M9" s="381"/>
      <c r="N9" s="205" t="s">
        <v>31</v>
      </c>
      <c r="O9" s="205" t="s">
        <v>32</v>
      </c>
      <c r="P9" s="205" t="s">
        <v>33</v>
      </c>
      <c r="Q9" s="205" t="s">
        <v>34</v>
      </c>
      <c r="R9" s="205" t="s">
        <v>35</v>
      </c>
      <c r="S9" s="205" t="s">
        <v>36</v>
      </c>
      <c r="T9" s="205" t="s">
        <v>149</v>
      </c>
      <c r="U9" s="381"/>
      <c r="V9" s="381"/>
      <c r="W9" s="381"/>
      <c r="X9" s="381"/>
      <c r="Y9" s="381"/>
      <c r="Z9" s="381"/>
      <c r="AA9" s="392"/>
    </row>
    <row r="10" spans="1:32" x14ac:dyDescent="0.25">
      <c r="A10" s="194">
        <v>1</v>
      </c>
      <c r="B10" s="194">
        <v>2</v>
      </c>
      <c r="C10" s="195">
        <v>3</v>
      </c>
      <c r="D10" s="194">
        <v>4</v>
      </c>
      <c r="E10" s="194">
        <v>5</v>
      </c>
      <c r="F10" s="194">
        <v>6</v>
      </c>
      <c r="G10" s="194">
        <v>7</v>
      </c>
      <c r="H10" s="194">
        <v>8</v>
      </c>
      <c r="I10" s="208">
        <v>9</v>
      </c>
      <c r="J10" s="194">
        <v>10</v>
      </c>
      <c r="K10" s="194">
        <v>11</v>
      </c>
      <c r="L10" s="194">
        <v>12</v>
      </c>
      <c r="M10" s="194">
        <v>13</v>
      </c>
      <c r="N10" s="194">
        <v>14</v>
      </c>
      <c r="O10" s="194">
        <v>15</v>
      </c>
      <c r="P10" s="194">
        <v>16</v>
      </c>
      <c r="Q10" s="194">
        <v>17</v>
      </c>
      <c r="R10" s="194">
        <v>18</v>
      </c>
      <c r="S10" s="194">
        <v>19</v>
      </c>
      <c r="T10" s="194">
        <v>20</v>
      </c>
      <c r="U10" s="194">
        <v>21</v>
      </c>
      <c r="V10" s="194">
        <v>22</v>
      </c>
      <c r="W10" s="194">
        <v>23</v>
      </c>
      <c r="X10" s="194">
        <v>24</v>
      </c>
      <c r="Y10" s="194">
        <v>25</v>
      </c>
      <c r="Z10" s="194">
        <v>26</v>
      </c>
      <c r="AA10" s="194">
        <v>27</v>
      </c>
    </row>
    <row r="11" spans="1:32" s="217" customFormat="1" ht="45" x14ac:dyDescent="0.25">
      <c r="A11" s="209">
        <v>1</v>
      </c>
      <c r="B11" s="196" t="s">
        <v>98</v>
      </c>
      <c r="C11" s="210" t="s">
        <v>61</v>
      </c>
      <c r="D11" s="210" t="s">
        <v>285</v>
      </c>
      <c r="E11" s="196" t="s">
        <v>172</v>
      </c>
      <c r="F11" s="211" t="s">
        <v>286</v>
      </c>
      <c r="G11" s="211" t="s">
        <v>287</v>
      </c>
      <c r="H11" s="210" t="s">
        <v>58</v>
      </c>
      <c r="I11" s="212" t="s">
        <v>288</v>
      </c>
      <c r="J11" s="210" t="s">
        <v>289</v>
      </c>
      <c r="K11" s="213">
        <v>0</v>
      </c>
      <c r="L11" s="213">
        <v>0</v>
      </c>
      <c r="M11" s="210">
        <v>3</v>
      </c>
      <c r="N11" s="210">
        <v>0</v>
      </c>
      <c r="O11" s="210">
        <v>0</v>
      </c>
      <c r="P11" s="210">
        <v>3</v>
      </c>
      <c r="Q11" s="210">
        <v>0</v>
      </c>
      <c r="R11" s="210">
        <v>0</v>
      </c>
      <c r="S11" s="210">
        <v>2</v>
      </c>
      <c r="T11" s="210">
        <v>1</v>
      </c>
      <c r="U11" s="210">
        <v>0</v>
      </c>
      <c r="V11" s="210">
        <v>0</v>
      </c>
      <c r="W11" s="210"/>
      <c r="X11" s="211" t="s">
        <v>286</v>
      </c>
      <c r="Y11" s="214" t="s">
        <v>270</v>
      </c>
      <c r="Z11" s="215">
        <v>4.21</v>
      </c>
      <c r="AA11" s="210">
        <v>0</v>
      </c>
      <c r="AB11" s="216"/>
    </row>
    <row r="12" spans="1:32" ht="45" x14ac:dyDescent="0.25">
      <c r="A12" s="209">
        <v>2</v>
      </c>
      <c r="B12" s="196" t="s">
        <v>98</v>
      </c>
      <c r="C12" s="210" t="s">
        <v>159</v>
      </c>
      <c r="D12" s="210" t="s">
        <v>290</v>
      </c>
      <c r="E12" s="210">
        <v>35</v>
      </c>
      <c r="F12" s="210" t="s">
        <v>291</v>
      </c>
      <c r="G12" s="218" t="s">
        <v>292</v>
      </c>
      <c r="H12" s="210" t="s">
        <v>54</v>
      </c>
      <c r="I12" s="219" t="s">
        <v>293</v>
      </c>
      <c r="J12" s="210" t="s">
        <v>294</v>
      </c>
      <c r="K12" s="220">
        <v>0</v>
      </c>
      <c r="L12" s="220">
        <v>0</v>
      </c>
      <c r="M12" s="220">
        <v>4</v>
      </c>
      <c r="N12" s="220">
        <v>0</v>
      </c>
      <c r="O12" s="220">
        <v>0</v>
      </c>
      <c r="P12" s="220">
        <v>2</v>
      </c>
      <c r="Q12" s="220">
        <v>0</v>
      </c>
      <c r="R12" s="220">
        <v>1</v>
      </c>
      <c r="S12" s="220">
        <v>1</v>
      </c>
      <c r="T12" s="220">
        <v>0</v>
      </c>
      <c r="U12" s="220">
        <v>2</v>
      </c>
      <c r="V12" s="220">
        <v>0</v>
      </c>
      <c r="W12" s="215" t="s">
        <v>295</v>
      </c>
      <c r="X12" s="215"/>
      <c r="Y12" s="215"/>
      <c r="Z12" s="215"/>
      <c r="AA12" s="211">
        <v>1</v>
      </c>
      <c r="AB12" s="216"/>
      <c r="AD12" s="217"/>
      <c r="AE12" s="217"/>
      <c r="AF12" s="217"/>
    </row>
    <row r="13" spans="1:32" s="225" customFormat="1" x14ac:dyDescent="0.25">
      <c r="A13" s="410" t="s">
        <v>50</v>
      </c>
      <c r="B13" s="410"/>
      <c r="C13" s="410"/>
      <c r="D13" s="410"/>
      <c r="E13" s="410"/>
      <c r="F13" s="410"/>
      <c r="G13" s="410"/>
      <c r="H13" s="221" t="s">
        <v>51</v>
      </c>
      <c r="I13" s="222">
        <f>SUM(I14:I17)</f>
        <v>22</v>
      </c>
      <c r="J13" s="221" t="s">
        <v>52</v>
      </c>
      <c r="K13" s="221" t="s">
        <v>52</v>
      </c>
      <c r="L13" s="221" t="s">
        <v>52</v>
      </c>
      <c r="M13" s="223">
        <v>7</v>
      </c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Y13" s="226"/>
      <c r="AA13" s="224"/>
      <c r="AB13" s="227"/>
      <c r="AE13" s="224"/>
    </row>
    <row r="14" spans="1:32" s="225" customFormat="1" x14ac:dyDescent="0.25">
      <c r="A14" s="410" t="s">
        <v>53</v>
      </c>
      <c r="B14" s="410"/>
      <c r="C14" s="410"/>
      <c r="D14" s="410"/>
      <c r="E14" s="410"/>
      <c r="F14" s="410"/>
      <c r="G14" s="410"/>
      <c r="H14" s="221" t="s">
        <v>54</v>
      </c>
      <c r="I14" s="222">
        <v>19.5</v>
      </c>
      <c r="J14" s="221" t="s">
        <v>52</v>
      </c>
      <c r="K14" s="221" t="s">
        <v>52</v>
      </c>
      <c r="L14" s="221" t="s">
        <v>52</v>
      </c>
      <c r="M14" s="222">
        <v>3</v>
      </c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Y14" s="226"/>
      <c r="Z14" s="224"/>
      <c r="AA14" s="224"/>
      <c r="AB14" s="227"/>
      <c r="AE14" s="228"/>
    </row>
    <row r="15" spans="1:32" s="225" customFormat="1" x14ac:dyDescent="0.25">
      <c r="A15" s="410" t="s">
        <v>55</v>
      </c>
      <c r="B15" s="410"/>
      <c r="C15" s="410"/>
      <c r="D15" s="410"/>
      <c r="E15" s="410"/>
      <c r="F15" s="410"/>
      <c r="G15" s="410"/>
      <c r="H15" s="221" t="s">
        <v>56</v>
      </c>
      <c r="I15" s="223">
        <v>0</v>
      </c>
      <c r="J15" s="221" t="s">
        <v>52</v>
      </c>
      <c r="K15" s="221" t="s">
        <v>52</v>
      </c>
      <c r="L15" s="221" t="s">
        <v>52</v>
      </c>
      <c r="M15" s="223">
        <v>0</v>
      </c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Y15" s="224"/>
      <c r="Z15" s="224"/>
      <c r="AA15" s="224"/>
      <c r="AB15" s="227"/>
      <c r="AE15" s="228"/>
    </row>
    <row r="16" spans="1:32" s="225" customFormat="1" x14ac:dyDescent="0.25">
      <c r="A16" s="410" t="s">
        <v>57</v>
      </c>
      <c r="B16" s="410"/>
      <c r="C16" s="410"/>
      <c r="D16" s="410"/>
      <c r="E16" s="410"/>
      <c r="F16" s="410"/>
      <c r="G16" s="410"/>
      <c r="H16" s="221" t="s">
        <v>58</v>
      </c>
      <c r="I16" s="229">
        <v>2.5</v>
      </c>
      <c r="J16" s="221" t="s">
        <v>52</v>
      </c>
      <c r="K16" s="221" t="s">
        <v>52</v>
      </c>
      <c r="L16" s="221" t="s">
        <v>52</v>
      </c>
      <c r="M16" s="229">
        <v>4</v>
      </c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Y16" s="226"/>
      <c r="AA16" s="224"/>
      <c r="AB16" s="227"/>
      <c r="AE16" s="228"/>
    </row>
    <row r="17" spans="1:32" x14ac:dyDescent="0.25">
      <c r="A17" s="410" t="s">
        <v>59</v>
      </c>
      <c r="B17" s="410"/>
      <c r="C17" s="410"/>
      <c r="D17" s="410"/>
      <c r="E17" s="410"/>
      <c r="F17" s="410"/>
      <c r="G17" s="410"/>
      <c r="H17" s="221" t="s">
        <v>60</v>
      </c>
      <c r="I17" s="229">
        <v>0</v>
      </c>
      <c r="J17" s="221" t="s">
        <v>52</v>
      </c>
      <c r="K17" s="221" t="s">
        <v>52</v>
      </c>
      <c r="L17" s="221" t="s">
        <v>52</v>
      </c>
      <c r="M17" s="229">
        <v>0</v>
      </c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5"/>
      <c r="Y17" s="226"/>
      <c r="Z17" s="225"/>
      <c r="AA17" s="224"/>
      <c r="AB17" s="227"/>
      <c r="AD17" s="217"/>
      <c r="AE17" s="228"/>
      <c r="AF17" s="225"/>
    </row>
    <row r="18" spans="1:32" x14ac:dyDescent="0.25">
      <c r="A18" s="230"/>
      <c r="B18" s="230"/>
      <c r="C18" s="224"/>
      <c r="D18" s="224"/>
      <c r="E18" s="230"/>
      <c r="F18" s="225"/>
      <c r="G18" s="225"/>
      <c r="H18" s="224"/>
      <c r="I18" s="231"/>
      <c r="J18" s="224"/>
      <c r="K18" s="230"/>
      <c r="L18" s="230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5"/>
      <c r="Y18" s="226"/>
      <c r="Z18" s="225"/>
      <c r="AA18" s="224"/>
      <c r="AB18" s="227"/>
      <c r="AD18" s="217"/>
      <c r="AE18" s="228"/>
      <c r="AF18" s="225"/>
    </row>
    <row r="19" spans="1:32" x14ac:dyDescent="0.25">
      <c r="A19" s="225"/>
      <c r="B19" s="225"/>
      <c r="C19" s="225"/>
      <c r="D19" s="225"/>
      <c r="E19" s="225"/>
      <c r="F19" s="225"/>
      <c r="G19" s="225"/>
      <c r="H19" s="225"/>
      <c r="I19" s="232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7"/>
      <c r="AD19" s="217"/>
      <c r="AE19" s="228"/>
      <c r="AF19" s="225"/>
    </row>
    <row r="20" spans="1:32" x14ac:dyDescent="0.25">
      <c r="A20" s="225"/>
      <c r="B20" s="225"/>
      <c r="C20" s="225"/>
      <c r="D20" s="225"/>
      <c r="E20" s="225"/>
      <c r="F20" s="225"/>
      <c r="G20" s="225"/>
      <c r="H20" s="225"/>
      <c r="I20" s="232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7"/>
      <c r="AD20" s="217"/>
      <c r="AE20" s="228"/>
      <c r="AF20" s="225"/>
    </row>
    <row r="21" spans="1:32" x14ac:dyDescent="0.25">
      <c r="A21" s="233"/>
      <c r="B21" s="230"/>
      <c r="C21" s="224"/>
      <c r="D21" s="224"/>
      <c r="E21" s="230"/>
      <c r="F21" s="225"/>
      <c r="G21" s="225"/>
      <c r="H21" s="224"/>
      <c r="I21" s="234"/>
      <c r="J21" s="224"/>
      <c r="K21" s="230"/>
      <c r="L21" s="230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5"/>
      <c r="Y21" s="226"/>
      <c r="Z21" s="225"/>
      <c r="AA21" s="224"/>
      <c r="AB21" s="227"/>
      <c r="AD21" s="217"/>
      <c r="AE21" s="235"/>
      <c r="AF21" s="225"/>
    </row>
    <row r="22" spans="1:32" x14ac:dyDescent="0.25">
      <c r="A22" s="230"/>
      <c r="B22" s="230"/>
      <c r="C22" s="224"/>
      <c r="D22" s="224"/>
      <c r="E22" s="230"/>
      <c r="F22" s="225"/>
      <c r="G22" s="225"/>
      <c r="H22" s="224"/>
      <c r="I22" s="232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5"/>
      <c r="Z22" s="225"/>
      <c r="AA22" s="225"/>
      <c r="AB22" s="227"/>
      <c r="AD22" s="217"/>
      <c r="AE22" s="235"/>
      <c r="AF22" s="225"/>
    </row>
    <row r="23" spans="1:32" x14ac:dyDescent="0.25">
      <c r="A23" s="233"/>
      <c r="B23" s="230"/>
      <c r="C23" s="224"/>
      <c r="D23" s="224"/>
      <c r="E23" s="230"/>
      <c r="F23" s="225"/>
      <c r="G23" s="225"/>
      <c r="H23" s="224"/>
      <c r="I23" s="232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5"/>
      <c r="Z23" s="225"/>
      <c r="AA23" s="225"/>
      <c r="AB23" s="227"/>
      <c r="AD23" s="217"/>
      <c r="AE23" s="236"/>
      <c r="AF23" s="225"/>
    </row>
    <row r="24" spans="1:32" x14ac:dyDescent="0.25">
      <c r="A24" s="230"/>
      <c r="B24" s="230"/>
      <c r="C24" s="224"/>
      <c r="D24" s="224"/>
      <c r="E24" s="230"/>
      <c r="F24" s="225"/>
      <c r="G24" s="225"/>
      <c r="H24" s="224"/>
      <c r="I24" s="232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5"/>
      <c r="Y24" s="226"/>
      <c r="Z24" s="225"/>
      <c r="AA24" s="225"/>
      <c r="AB24" s="227"/>
      <c r="AD24" s="217"/>
      <c r="AE24" s="236"/>
      <c r="AF24" s="225"/>
    </row>
    <row r="25" spans="1:32" x14ac:dyDescent="0.25">
      <c r="A25" s="233"/>
      <c r="B25" s="230"/>
      <c r="C25" s="224"/>
      <c r="D25" s="224"/>
      <c r="E25" s="230"/>
      <c r="F25" s="225"/>
      <c r="G25" s="225"/>
      <c r="H25" s="224"/>
      <c r="I25" s="232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5"/>
      <c r="Y25" s="226"/>
      <c r="Z25" s="225"/>
      <c r="AA25" s="225"/>
      <c r="AB25" s="227"/>
      <c r="AD25" s="217"/>
      <c r="AE25" s="224"/>
      <c r="AF25" s="225"/>
    </row>
    <row r="26" spans="1:32" x14ac:dyDescent="0.25">
      <c r="A26" s="230"/>
      <c r="B26" s="230"/>
      <c r="C26" s="224"/>
      <c r="D26" s="224"/>
      <c r="E26" s="230"/>
      <c r="F26" s="225"/>
      <c r="G26" s="225"/>
      <c r="H26" s="224"/>
      <c r="I26" s="232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5"/>
      <c r="Y26" s="226"/>
      <c r="Z26" s="225"/>
      <c r="AA26" s="225"/>
      <c r="AB26" s="227"/>
      <c r="AE26" s="227"/>
      <c r="AF26" s="225"/>
    </row>
    <row r="27" spans="1:32" x14ac:dyDescent="0.25">
      <c r="A27" s="237"/>
      <c r="B27" s="237"/>
      <c r="AB27" s="227"/>
      <c r="AE27" s="227"/>
      <c r="AF27" s="225"/>
    </row>
    <row r="28" spans="1:32" x14ac:dyDescent="0.25">
      <c r="AE28" s="227"/>
      <c r="AF28" s="225"/>
    </row>
    <row r="29" spans="1:32" x14ac:dyDescent="0.25">
      <c r="AE29" s="227"/>
      <c r="AF29" s="225"/>
    </row>
    <row r="30" spans="1:32" x14ac:dyDescent="0.25">
      <c r="AE30" s="227"/>
      <c r="AF30" s="225"/>
    </row>
    <row r="31" spans="1:32" x14ac:dyDescent="0.25">
      <c r="AE31" s="227"/>
      <c r="AF31" s="225"/>
    </row>
    <row r="32" spans="1:32" x14ac:dyDescent="0.25">
      <c r="AE32" s="227"/>
      <c r="AF32" s="225"/>
    </row>
  </sheetData>
  <mergeCells count="34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A16:G16"/>
    <mergeCell ref="A17:G17"/>
    <mergeCell ref="X8:X9"/>
    <mergeCell ref="Y8:Y9"/>
    <mergeCell ref="Z8:Z9"/>
    <mergeCell ref="A13:G13"/>
    <mergeCell ref="A14:G14"/>
    <mergeCell ref="A15:G15"/>
    <mergeCell ref="V7:V9"/>
    <mergeCell ref="M8:M9"/>
    <mergeCell ref="N8:P8"/>
    <mergeCell ref="Q8:T8"/>
    <mergeCell ref="U8:U9"/>
    <mergeCell ref="X6:Z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55" zoomScaleNormal="55" workbookViewId="0">
      <selection activeCell="A5" sqref="A5"/>
    </sheetView>
  </sheetViews>
  <sheetFormatPr defaultRowHeight="15" x14ac:dyDescent="0.25"/>
  <cols>
    <col min="1" max="1" width="9" style="187" customWidth="1"/>
    <col min="2" max="5" width="9.140625" style="187"/>
    <col min="6" max="6" width="15" style="187" bestFit="1" customWidth="1"/>
    <col min="7" max="7" width="15.42578125" style="187" customWidth="1"/>
    <col min="8" max="8" width="9.140625" style="187"/>
    <col min="9" max="9" width="13.42578125" style="238" bestFit="1" customWidth="1"/>
    <col min="10" max="10" width="16.28515625" style="187" customWidth="1"/>
    <col min="11" max="24" width="9.140625" style="187"/>
    <col min="25" max="25" width="13.42578125" style="187" bestFit="1" customWidth="1"/>
    <col min="26" max="27" width="9.140625" style="187"/>
    <col min="28" max="28" width="14.28515625" style="187" customWidth="1"/>
    <col min="29" max="29" width="9.140625" style="187"/>
    <col min="30" max="30" width="9" style="187" customWidth="1"/>
    <col min="31" max="31" width="21" style="187" customWidth="1"/>
    <col min="32" max="32" width="19.42578125" style="187" customWidth="1"/>
    <col min="33" max="16384" width="9.140625" style="187"/>
  </cols>
  <sheetData>
    <row r="1" spans="1:32" x14ac:dyDescent="0.25">
      <c r="A1" s="393"/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32" x14ac:dyDescent="0.25">
      <c r="A2" s="186" t="s">
        <v>0</v>
      </c>
      <c r="B2" s="186"/>
      <c r="C2" s="186"/>
      <c r="D2" s="186"/>
      <c r="E2" s="186"/>
      <c r="F2" s="186"/>
      <c r="G2" s="186"/>
      <c r="H2" s="186"/>
      <c r="I2" s="206"/>
      <c r="J2" s="186"/>
      <c r="K2" s="186"/>
      <c r="L2" s="186"/>
      <c r="M2" s="186"/>
      <c r="N2" s="186"/>
      <c r="O2" s="186"/>
      <c r="P2" s="186"/>
      <c r="Q2" s="188" t="s">
        <v>47</v>
      </c>
      <c r="R2" s="186" t="s">
        <v>2</v>
      </c>
      <c r="S2" s="188">
        <v>2019</v>
      </c>
      <c r="T2" s="186" t="s">
        <v>3</v>
      </c>
      <c r="U2" s="186"/>
      <c r="V2" s="186"/>
      <c r="W2" s="189"/>
      <c r="X2" s="189"/>
      <c r="Y2" s="189"/>
      <c r="Z2" s="189"/>
      <c r="AA2" s="189"/>
    </row>
    <row r="3" spans="1:32" x14ac:dyDescent="0.25">
      <c r="A3" s="394" t="s">
        <v>204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186"/>
      <c r="V3" s="186"/>
      <c r="W3" s="189"/>
      <c r="X3" s="189"/>
      <c r="Y3" s="189"/>
      <c r="Z3" s="189"/>
      <c r="AA3" s="189"/>
    </row>
    <row r="4" spans="1:32" x14ac:dyDescent="0.25">
      <c r="A4" s="395" t="s">
        <v>4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190"/>
      <c r="V4" s="190"/>
      <c r="W4" s="190"/>
      <c r="X4" s="190"/>
      <c r="Y4" s="190"/>
      <c r="Z4" s="190"/>
      <c r="AA4" s="190"/>
    </row>
    <row r="5" spans="1:32" ht="19.5" thickBot="1" x14ac:dyDescent="0.3">
      <c r="A5" s="191"/>
      <c r="B5" s="191"/>
      <c r="C5" s="191"/>
      <c r="D5" s="191"/>
      <c r="E5" s="191"/>
      <c r="F5" s="191"/>
      <c r="G5" s="192"/>
      <c r="H5" s="192"/>
      <c r="I5" s="207"/>
      <c r="J5" s="192"/>
      <c r="K5" s="192"/>
      <c r="L5" s="192"/>
      <c r="M5" s="192"/>
      <c r="N5" s="192"/>
      <c r="O5" s="192"/>
      <c r="P5" s="192"/>
      <c r="Q5" s="192"/>
      <c r="R5" s="192"/>
      <c r="S5" s="186"/>
      <c r="T5" s="186"/>
      <c r="U5" s="186"/>
      <c r="V5" s="186"/>
      <c r="W5" s="186"/>
      <c r="X5" s="186"/>
      <c r="Y5" s="186"/>
      <c r="Z5" s="186"/>
      <c r="AA5" s="186"/>
    </row>
    <row r="6" spans="1:32" ht="15.75" thickBot="1" x14ac:dyDescent="0.3">
      <c r="A6" s="382" t="s">
        <v>5</v>
      </c>
      <c r="B6" s="383"/>
      <c r="C6" s="383"/>
      <c r="D6" s="383"/>
      <c r="E6" s="383"/>
      <c r="F6" s="383"/>
      <c r="G6" s="383"/>
      <c r="H6" s="383"/>
      <c r="I6" s="384"/>
      <c r="J6" s="383" t="s">
        <v>6</v>
      </c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4"/>
      <c r="W6" s="380" t="s">
        <v>7</v>
      </c>
      <c r="X6" s="385" t="s">
        <v>8</v>
      </c>
      <c r="Y6" s="386"/>
      <c r="Z6" s="387"/>
      <c r="AA6" s="391" t="s">
        <v>144</v>
      </c>
    </row>
    <row r="7" spans="1:32" ht="15.75" thickBot="1" x14ac:dyDescent="0.3">
      <c r="A7" s="380" t="s">
        <v>10</v>
      </c>
      <c r="B7" s="380" t="s">
        <v>11</v>
      </c>
      <c r="C7" s="380" t="s">
        <v>145</v>
      </c>
      <c r="D7" s="380" t="s">
        <v>13</v>
      </c>
      <c r="E7" s="380" t="s">
        <v>14</v>
      </c>
      <c r="F7" s="380" t="s">
        <v>15</v>
      </c>
      <c r="G7" s="380" t="s">
        <v>16</v>
      </c>
      <c r="H7" s="380" t="s">
        <v>147</v>
      </c>
      <c r="I7" s="411" t="s">
        <v>18</v>
      </c>
      <c r="J7" s="391" t="s">
        <v>148</v>
      </c>
      <c r="K7" s="380" t="s">
        <v>20</v>
      </c>
      <c r="L7" s="380" t="s">
        <v>21</v>
      </c>
      <c r="M7" s="382" t="s">
        <v>22</v>
      </c>
      <c r="N7" s="383"/>
      <c r="O7" s="383"/>
      <c r="P7" s="383"/>
      <c r="Q7" s="383"/>
      <c r="R7" s="383"/>
      <c r="S7" s="383"/>
      <c r="T7" s="383"/>
      <c r="U7" s="384"/>
      <c r="V7" s="380" t="s">
        <v>23</v>
      </c>
      <c r="W7" s="381"/>
      <c r="X7" s="388"/>
      <c r="Y7" s="389"/>
      <c r="Z7" s="390"/>
      <c r="AA7" s="392"/>
    </row>
    <row r="8" spans="1:32" ht="15.75" thickBot="1" x14ac:dyDescent="0.3">
      <c r="A8" s="381"/>
      <c r="B8" s="381"/>
      <c r="C8" s="381"/>
      <c r="D8" s="381"/>
      <c r="E8" s="381"/>
      <c r="F8" s="381"/>
      <c r="G8" s="381"/>
      <c r="H8" s="381"/>
      <c r="I8" s="412"/>
      <c r="J8" s="392"/>
      <c r="K8" s="381"/>
      <c r="L8" s="381"/>
      <c r="M8" s="380" t="s">
        <v>24</v>
      </c>
      <c r="N8" s="382" t="s">
        <v>25</v>
      </c>
      <c r="O8" s="383"/>
      <c r="P8" s="384"/>
      <c r="Q8" s="382" t="s">
        <v>26</v>
      </c>
      <c r="R8" s="383"/>
      <c r="S8" s="383"/>
      <c r="T8" s="384"/>
      <c r="U8" s="380" t="s">
        <v>27</v>
      </c>
      <c r="V8" s="381"/>
      <c r="W8" s="381"/>
      <c r="X8" s="380" t="s">
        <v>28</v>
      </c>
      <c r="Y8" s="380" t="s">
        <v>29</v>
      </c>
      <c r="Z8" s="380" t="s">
        <v>30</v>
      </c>
      <c r="AA8" s="392"/>
    </row>
    <row r="9" spans="1:32" ht="66.75" thickBot="1" x14ac:dyDescent="0.3">
      <c r="A9" s="381"/>
      <c r="B9" s="381"/>
      <c r="C9" s="381"/>
      <c r="D9" s="381"/>
      <c r="E9" s="381"/>
      <c r="F9" s="381"/>
      <c r="G9" s="381"/>
      <c r="H9" s="381"/>
      <c r="I9" s="412"/>
      <c r="J9" s="392"/>
      <c r="K9" s="381"/>
      <c r="L9" s="381"/>
      <c r="M9" s="381"/>
      <c r="N9" s="239" t="s">
        <v>31</v>
      </c>
      <c r="O9" s="239" t="s">
        <v>32</v>
      </c>
      <c r="P9" s="239" t="s">
        <v>33</v>
      </c>
      <c r="Q9" s="239" t="s">
        <v>34</v>
      </c>
      <c r="R9" s="239" t="s">
        <v>35</v>
      </c>
      <c r="S9" s="239" t="s">
        <v>36</v>
      </c>
      <c r="T9" s="239" t="s">
        <v>149</v>
      </c>
      <c r="U9" s="381"/>
      <c r="V9" s="381"/>
      <c r="W9" s="381"/>
      <c r="X9" s="381"/>
      <c r="Y9" s="381"/>
      <c r="Z9" s="381"/>
      <c r="AA9" s="392"/>
    </row>
    <row r="10" spans="1:32" x14ac:dyDescent="0.25">
      <c r="A10" s="194">
        <v>1</v>
      </c>
      <c r="B10" s="194">
        <v>2</v>
      </c>
      <c r="C10" s="195">
        <v>3</v>
      </c>
      <c r="D10" s="194">
        <v>4</v>
      </c>
      <c r="E10" s="194">
        <v>5</v>
      </c>
      <c r="F10" s="194">
        <v>6</v>
      </c>
      <c r="G10" s="194">
        <v>7</v>
      </c>
      <c r="H10" s="194">
        <v>8</v>
      </c>
      <c r="I10" s="208">
        <v>9</v>
      </c>
      <c r="J10" s="194">
        <v>10</v>
      </c>
      <c r="K10" s="194">
        <v>11</v>
      </c>
      <c r="L10" s="194">
        <v>12</v>
      </c>
      <c r="M10" s="194">
        <v>13</v>
      </c>
      <c r="N10" s="194">
        <v>14</v>
      </c>
      <c r="O10" s="194">
        <v>15</v>
      </c>
      <c r="P10" s="194">
        <v>16</v>
      </c>
      <c r="Q10" s="194">
        <v>17</v>
      </c>
      <c r="R10" s="194">
        <v>18</v>
      </c>
      <c r="S10" s="194">
        <v>19</v>
      </c>
      <c r="T10" s="194">
        <v>20</v>
      </c>
      <c r="U10" s="194">
        <v>21</v>
      </c>
      <c r="V10" s="194">
        <v>22</v>
      </c>
      <c r="W10" s="194">
        <v>23</v>
      </c>
      <c r="X10" s="194">
        <v>24</v>
      </c>
      <c r="Y10" s="194">
        <v>25</v>
      </c>
      <c r="Z10" s="194">
        <v>26</v>
      </c>
      <c r="AA10" s="194">
        <v>27</v>
      </c>
    </row>
    <row r="11" spans="1:32" s="217" customFormat="1" ht="90" x14ac:dyDescent="0.25">
      <c r="A11" s="209">
        <v>1</v>
      </c>
      <c r="B11" s="196" t="s">
        <v>98</v>
      </c>
      <c r="C11" s="210" t="s">
        <v>61</v>
      </c>
      <c r="D11" s="210" t="s">
        <v>296</v>
      </c>
      <c r="E11" s="196" t="s">
        <v>172</v>
      </c>
      <c r="F11" s="211" t="s">
        <v>297</v>
      </c>
      <c r="G11" s="211" t="s">
        <v>298</v>
      </c>
      <c r="H11" s="268" t="s">
        <v>54</v>
      </c>
      <c r="I11" s="240" t="s">
        <v>299</v>
      </c>
      <c r="J11" s="196" t="s">
        <v>240</v>
      </c>
      <c r="K11" s="241">
        <v>0</v>
      </c>
      <c r="L11" s="241">
        <v>0</v>
      </c>
      <c r="M11" s="241">
        <v>1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1</v>
      </c>
      <c r="V11" s="241">
        <v>0</v>
      </c>
      <c r="W11" s="242" t="s">
        <v>62</v>
      </c>
      <c r="X11" s="243"/>
      <c r="Y11" s="270"/>
      <c r="Z11" s="244"/>
      <c r="AA11" s="245">
        <v>1</v>
      </c>
      <c r="AB11" s="216"/>
    </row>
    <row r="12" spans="1:32" s="225" customFormat="1" ht="60" x14ac:dyDescent="0.25">
      <c r="A12" s="209">
        <v>2</v>
      </c>
      <c r="B12" s="196" t="s">
        <v>98</v>
      </c>
      <c r="C12" s="210" t="s">
        <v>61</v>
      </c>
      <c r="D12" s="210" t="s">
        <v>305</v>
      </c>
      <c r="E12" s="196" t="s">
        <v>172</v>
      </c>
      <c r="F12" s="210" t="s">
        <v>306</v>
      </c>
      <c r="G12" s="210" t="s">
        <v>307</v>
      </c>
      <c r="H12" s="251" t="s">
        <v>58</v>
      </c>
      <c r="I12" s="252">
        <v>21.95</v>
      </c>
      <c r="J12" s="210" t="s">
        <v>308</v>
      </c>
      <c r="K12" s="253">
        <v>0</v>
      </c>
      <c r="L12" s="253">
        <v>0</v>
      </c>
      <c r="M12" s="253">
        <v>1</v>
      </c>
      <c r="N12" s="253">
        <v>0</v>
      </c>
      <c r="O12" s="253">
        <v>0</v>
      </c>
      <c r="P12" s="253">
        <v>0</v>
      </c>
      <c r="Q12" s="253">
        <v>0</v>
      </c>
      <c r="R12" s="253">
        <v>0</v>
      </c>
      <c r="S12" s="253">
        <v>0</v>
      </c>
      <c r="T12" s="253">
        <v>0</v>
      </c>
      <c r="U12" s="253">
        <v>1</v>
      </c>
      <c r="V12" s="253">
        <v>0</v>
      </c>
      <c r="W12" s="245" t="s">
        <v>216</v>
      </c>
      <c r="X12" s="243" t="str">
        <f t="shared" ref="X12" si="0">F12</f>
        <v>13,45 2019.11.06</v>
      </c>
      <c r="Y12" s="243" t="s">
        <v>195</v>
      </c>
      <c r="Z12" s="243"/>
      <c r="AA12" s="254">
        <v>0</v>
      </c>
      <c r="AB12" s="227"/>
      <c r="AE12" s="224"/>
    </row>
    <row r="13" spans="1:32" s="225" customFormat="1" ht="45" x14ac:dyDescent="0.25">
      <c r="A13" s="209">
        <v>3</v>
      </c>
      <c r="B13" s="213" t="s">
        <v>98</v>
      </c>
      <c r="C13" s="220" t="s">
        <v>159</v>
      </c>
      <c r="D13" s="220" t="s">
        <v>300</v>
      </c>
      <c r="E13" s="213" t="s">
        <v>172</v>
      </c>
      <c r="F13" s="220" t="s">
        <v>301</v>
      </c>
      <c r="G13" s="246" t="s">
        <v>302</v>
      </c>
      <c r="H13" s="247" t="s">
        <v>54</v>
      </c>
      <c r="I13" s="248" t="s">
        <v>303</v>
      </c>
      <c r="J13" s="220" t="s">
        <v>300</v>
      </c>
      <c r="K13" s="249">
        <v>0</v>
      </c>
      <c r="L13" s="249">
        <v>0</v>
      </c>
      <c r="M13" s="249">
        <v>1</v>
      </c>
      <c r="N13" s="249">
        <v>0</v>
      </c>
      <c r="O13" s="249">
        <v>0</v>
      </c>
      <c r="P13" s="249">
        <v>1</v>
      </c>
      <c r="Q13" s="249">
        <v>0</v>
      </c>
      <c r="R13" s="249">
        <v>0</v>
      </c>
      <c r="S13" s="249">
        <v>1</v>
      </c>
      <c r="T13" s="249">
        <v>0</v>
      </c>
      <c r="U13" s="249">
        <v>0</v>
      </c>
      <c r="V13" s="249">
        <v>0</v>
      </c>
      <c r="W13" s="250"/>
      <c r="X13" s="243" t="str">
        <f>F13</f>
        <v>11,20 2019.11.11</v>
      </c>
      <c r="Y13" s="271" t="s">
        <v>304</v>
      </c>
      <c r="Z13" s="243"/>
      <c r="AA13" s="243">
        <v>1</v>
      </c>
      <c r="AB13" s="227"/>
      <c r="AE13" s="228"/>
    </row>
    <row r="14" spans="1:32" s="225" customFormat="1" ht="60" x14ac:dyDescent="0.25">
      <c r="A14" s="209">
        <v>4</v>
      </c>
      <c r="B14" s="196" t="s">
        <v>98</v>
      </c>
      <c r="C14" s="210" t="s">
        <v>61</v>
      </c>
      <c r="D14" s="210" t="s">
        <v>182</v>
      </c>
      <c r="E14" s="196" t="s">
        <v>172</v>
      </c>
      <c r="F14" s="210" t="s">
        <v>309</v>
      </c>
      <c r="G14" s="210" t="s">
        <v>310</v>
      </c>
      <c r="H14" s="255" t="s">
        <v>54</v>
      </c>
      <c r="I14" s="252">
        <v>5.8</v>
      </c>
      <c r="J14" s="210" t="s">
        <v>268</v>
      </c>
      <c r="K14" s="253">
        <v>0</v>
      </c>
      <c r="L14" s="253">
        <v>0</v>
      </c>
      <c r="M14" s="253">
        <v>1</v>
      </c>
      <c r="N14" s="253">
        <v>0</v>
      </c>
      <c r="O14" s="253">
        <v>0</v>
      </c>
      <c r="P14" s="253">
        <v>0</v>
      </c>
      <c r="Q14" s="253">
        <v>0</v>
      </c>
      <c r="R14" s="253">
        <v>0</v>
      </c>
      <c r="S14" s="253">
        <v>0</v>
      </c>
      <c r="T14" s="253">
        <v>0</v>
      </c>
      <c r="U14" s="253">
        <v>1</v>
      </c>
      <c r="V14" s="253">
        <v>0</v>
      </c>
      <c r="W14" s="210" t="s">
        <v>216</v>
      </c>
      <c r="X14" s="243"/>
      <c r="Y14" s="272"/>
      <c r="Z14" s="211"/>
      <c r="AA14" s="220">
        <v>1</v>
      </c>
      <c r="AB14" s="227"/>
      <c r="AE14" s="228"/>
    </row>
    <row r="15" spans="1:32" s="225" customFormat="1" ht="60" x14ac:dyDescent="0.25">
      <c r="A15" s="209">
        <v>5</v>
      </c>
      <c r="B15" s="196" t="s">
        <v>98</v>
      </c>
      <c r="C15" s="210" t="s">
        <v>61</v>
      </c>
      <c r="D15" s="210" t="s">
        <v>305</v>
      </c>
      <c r="E15" s="196" t="s">
        <v>172</v>
      </c>
      <c r="F15" s="210" t="s">
        <v>311</v>
      </c>
      <c r="G15" s="210" t="s">
        <v>312</v>
      </c>
      <c r="H15" s="256" t="s">
        <v>58</v>
      </c>
      <c r="I15" s="252">
        <v>4.9800000000000004</v>
      </c>
      <c r="J15" s="210" t="s">
        <v>308</v>
      </c>
      <c r="K15" s="253">
        <v>0</v>
      </c>
      <c r="L15" s="253">
        <v>0</v>
      </c>
      <c r="M15" s="253">
        <v>1</v>
      </c>
      <c r="N15" s="253">
        <v>0</v>
      </c>
      <c r="O15" s="253">
        <v>0</v>
      </c>
      <c r="P15" s="253">
        <v>0</v>
      </c>
      <c r="Q15" s="253">
        <v>0</v>
      </c>
      <c r="R15" s="253">
        <v>0</v>
      </c>
      <c r="S15" s="253">
        <v>0</v>
      </c>
      <c r="T15" s="253">
        <v>0</v>
      </c>
      <c r="U15" s="253">
        <v>1</v>
      </c>
      <c r="V15" s="253">
        <v>0</v>
      </c>
      <c r="W15" s="210" t="s">
        <v>216</v>
      </c>
      <c r="X15" s="243" t="str">
        <f t="shared" ref="X15:X22" si="1">F15</f>
        <v>14,03 2019.11.15</v>
      </c>
      <c r="Y15" s="211" t="s">
        <v>195</v>
      </c>
      <c r="Z15" s="211"/>
      <c r="AA15" s="211">
        <v>0</v>
      </c>
      <c r="AB15" s="227"/>
      <c r="AE15" s="228"/>
    </row>
    <row r="16" spans="1:32" ht="90" x14ac:dyDescent="0.25">
      <c r="A16" s="209">
        <v>6</v>
      </c>
      <c r="B16" s="196" t="s">
        <v>98</v>
      </c>
      <c r="C16" s="210" t="s">
        <v>61</v>
      </c>
      <c r="D16" s="210" t="s">
        <v>313</v>
      </c>
      <c r="E16" s="196" t="s">
        <v>172</v>
      </c>
      <c r="F16" s="210" t="s">
        <v>314</v>
      </c>
      <c r="G16" s="210" t="s">
        <v>315</v>
      </c>
      <c r="H16" s="256" t="s">
        <v>58</v>
      </c>
      <c r="I16" s="257">
        <v>5.15</v>
      </c>
      <c r="J16" s="210" t="s">
        <v>316</v>
      </c>
      <c r="K16" s="253">
        <v>0</v>
      </c>
      <c r="L16" s="253">
        <v>0</v>
      </c>
      <c r="M16" s="253">
        <v>1</v>
      </c>
      <c r="N16" s="253">
        <v>0</v>
      </c>
      <c r="O16" s="253">
        <v>0</v>
      </c>
      <c r="P16" s="253">
        <v>0</v>
      </c>
      <c r="Q16" s="253">
        <v>0</v>
      </c>
      <c r="R16" s="253">
        <v>0</v>
      </c>
      <c r="S16" s="253">
        <v>0</v>
      </c>
      <c r="T16" s="253">
        <v>0</v>
      </c>
      <c r="U16" s="253">
        <v>1</v>
      </c>
      <c r="V16" s="253">
        <v>0</v>
      </c>
      <c r="W16" s="210" t="s">
        <v>216</v>
      </c>
      <c r="X16" s="243" t="str">
        <f t="shared" si="1"/>
        <v>11,58 2019.11.17</v>
      </c>
      <c r="Y16" s="211" t="s">
        <v>195</v>
      </c>
      <c r="Z16" s="211"/>
      <c r="AA16" s="211">
        <v>0</v>
      </c>
      <c r="AB16" s="227"/>
      <c r="AD16" s="217"/>
      <c r="AE16" s="228"/>
      <c r="AF16" s="225"/>
    </row>
    <row r="17" spans="1:32" ht="45" x14ac:dyDescent="0.25">
      <c r="A17" s="209">
        <v>7</v>
      </c>
      <c r="B17" s="196" t="s">
        <v>98</v>
      </c>
      <c r="C17" s="262" t="s">
        <v>159</v>
      </c>
      <c r="D17" s="262" t="s">
        <v>335</v>
      </c>
      <c r="E17" s="263">
        <v>35</v>
      </c>
      <c r="F17" s="219" t="s">
        <v>336</v>
      </c>
      <c r="G17" s="219" t="s">
        <v>337</v>
      </c>
      <c r="H17" s="263" t="s">
        <v>58</v>
      </c>
      <c r="I17" s="261" t="s">
        <v>338</v>
      </c>
      <c r="J17" s="262" t="s">
        <v>335</v>
      </c>
      <c r="K17" s="264" t="s">
        <v>339</v>
      </c>
      <c r="L17" s="264" t="s">
        <v>339</v>
      </c>
      <c r="M17" s="249">
        <v>23</v>
      </c>
      <c r="N17" s="264" t="s">
        <v>339</v>
      </c>
      <c r="O17" s="264" t="s">
        <v>339</v>
      </c>
      <c r="P17" s="264" t="s">
        <v>340</v>
      </c>
      <c r="Q17" s="264" t="s">
        <v>339</v>
      </c>
      <c r="R17" s="249">
        <v>1</v>
      </c>
      <c r="S17" s="249">
        <v>1</v>
      </c>
      <c r="T17" s="249">
        <v>21</v>
      </c>
      <c r="U17" s="249">
        <v>0</v>
      </c>
      <c r="V17" s="249">
        <v>0</v>
      </c>
      <c r="W17" s="220"/>
      <c r="X17" s="243" t="str">
        <f t="shared" si="1"/>
        <v>18,05 2019.11.21</v>
      </c>
      <c r="Y17" s="273" t="s">
        <v>270</v>
      </c>
      <c r="Z17" s="258" t="s">
        <v>345</v>
      </c>
      <c r="AA17" s="211">
        <v>0</v>
      </c>
      <c r="AB17" s="227"/>
      <c r="AD17" s="217"/>
      <c r="AE17" s="228"/>
      <c r="AF17" s="225"/>
    </row>
    <row r="18" spans="1:32" ht="45" x14ac:dyDescent="0.25">
      <c r="A18" s="209">
        <v>8</v>
      </c>
      <c r="B18" s="196" t="s">
        <v>98</v>
      </c>
      <c r="C18" s="210" t="s">
        <v>61</v>
      </c>
      <c r="D18" s="210" t="s">
        <v>317</v>
      </c>
      <c r="E18" s="196" t="s">
        <v>172</v>
      </c>
      <c r="F18" s="210" t="s">
        <v>318</v>
      </c>
      <c r="G18" s="210" t="s">
        <v>319</v>
      </c>
      <c r="H18" s="247" t="s">
        <v>58</v>
      </c>
      <c r="I18" s="240" t="s">
        <v>320</v>
      </c>
      <c r="J18" s="210" t="s">
        <v>321</v>
      </c>
      <c r="K18" s="253">
        <v>0</v>
      </c>
      <c r="L18" s="253">
        <v>0</v>
      </c>
      <c r="M18" s="253">
        <v>1</v>
      </c>
      <c r="N18" s="253">
        <v>0</v>
      </c>
      <c r="O18" s="253">
        <v>1</v>
      </c>
      <c r="P18" s="253">
        <v>0</v>
      </c>
      <c r="Q18" s="253">
        <v>0</v>
      </c>
      <c r="R18" s="253">
        <v>0</v>
      </c>
      <c r="S18" s="253">
        <v>1</v>
      </c>
      <c r="T18" s="253">
        <v>0</v>
      </c>
      <c r="U18" s="253">
        <v>0</v>
      </c>
      <c r="V18" s="253">
        <v>0</v>
      </c>
      <c r="W18" s="210"/>
      <c r="X18" s="243" t="str">
        <f t="shared" si="1"/>
        <v>14,10 2019.11.26</v>
      </c>
      <c r="Y18" s="211" t="s">
        <v>252</v>
      </c>
      <c r="Z18" s="258"/>
      <c r="AA18" s="220">
        <v>0</v>
      </c>
      <c r="AB18" s="227"/>
      <c r="AD18" s="217"/>
      <c r="AE18" s="228"/>
      <c r="AF18" s="225"/>
    </row>
    <row r="19" spans="1:32" ht="60" x14ac:dyDescent="0.25">
      <c r="A19" s="209">
        <v>9</v>
      </c>
      <c r="B19" s="196" t="s">
        <v>98</v>
      </c>
      <c r="C19" s="210" t="s">
        <v>61</v>
      </c>
      <c r="D19" s="210" t="s">
        <v>305</v>
      </c>
      <c r="E19" s="196" t="s">
        <v>172</v>
      </c>
      <c r="F19" s="210" t="s">
        <v>322</v>
      </c>
      <c r="G19" s="210" t="s">
        <v>323</v>
      </c>
      <c r="H19" s="247" t="s">
        <v>58</v>
      </c>
      <c r="I19" s="248" t="s">
        <v>324</v>
      </c>
      <c r="J19" s="210" t="s">
        <v>325</v>
      </c>
      <c r="K19" s="253">
        <v>0</v>
      </c>
      <c r="L19" s="253">
        <v>0</v>
      </c>
      <c r="M19" s="253">
        <v>1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3">
        <v>1</v>
      </c>
      <c r="V19" s="253">
        <v>0</v>
      </c>
      <c r="W19" s="210" t="s">
        <v>216</v>
      </c>
      <c r="X19" s="243" t="str">
        <f t="shared" si="1"/>
        <v>12,49 2019.11.26</v>
      </c>
      <c r="Y19" s="211" t="s">
        <v>195</v>
      </c>
      <c r="Z19" s="211"/>
      <c r="AA19" s="211">
        <v>0</v>
      </c>
      <c r="AB19" s="227"/>
      <c r="AD19" s="217"/>
      <c r="AE19" s="228"/>
      <c r="AF19" s="225"/>
    </row>
    <row r="20" spans="1:32" ht="60" x14ac:dyDescent="0.25">
      <c r="A20" s="209">
        <v>10</v>
      </c>
      <c r="B20" s="196" t="s">
        <v>98</v>
      </c>
      <c r="C20" s="210" t="s">
        <v>61</v>
      </c>
      <c r="D20" s="210" t="s">
        <v>305</v>
      </c>
      <c r="E20" s="259" t="s">
        <v>172</v>
      </c>
      <c r="F20" s="210" t="s">
        <v>326</v>
      </c>
      <c r="G20" s="210" t="s">
        <v>327</v>
      </c>
      <c r="H20" s="260" t="s">
        <v>58</v>
      </c>
      <c r="I20" s="261" t="s">
        <v>328</v>
      </c>
      <c r="J20" s="210" t="s">
        <v>329</v>
      </c>
      <c r="K20" s="253">
        <v>0</v>
      </c>
      <c r="L20" s="253">
        <v>0</v>
      </c>
      <c r="M20" s="253">
        <v>1</v>
      </c>
      <c r="N20" s="253"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3">
        <v>1</v>
      </c>
      <c r="V20" s="253">
        <v>0</v>
      </c>
      <c r="W20" s="210" t="s">
        <v>216</v>
      </c>
      <c r="X20" s="243" t="str">
        <f t="shared" si="1"/>
        <v>06,47 2019.11.28</v>
      </c>
      <c r="Y20" s="211" t="s">
        <v>330</v>
      </c>
      <c r="Z20" s="258" t="s">
        <v>163</v>
      </c>
      <c r="AA20" s="211">
        <v>0</v>
      </c>
      <c r="AB20" s="227"/>
      <c r="AD20" s="217"/>
      <c r="AE20" s="235"/>
      <c r="AF20" s="225"/>
    </row>
    <row r="21" spans="1:32" ht="60" x14ac:dyDescent="0.25">
      <c r="A21" s="209">
        <v>11</v>
      </c>
      <c r="B21" s="196" t="s">
        <v>98</v>
      </c>
      <c r="C21" s="210" t="s">
        <v>61</v>
      </c>
      <c r="D21" s="210" t="s">
        <v>313</v>
      </c>
      <c r="E21" s="259" t="s">
        <v>172</v>
      </c>
      <c r="F21" s="210" t="s">
        <v>331</v>
      </c>
      <c r="G21" s="210" t="s">
        <v>332</v>
      </c>
      <c r="H21" s="260" t="s">
        <v>58</v>
      </c>
      <c r="I21" s="261" t="s">
        <v>333</v>
      </c>
      <c r="J21" s="210" t="s">
        <v>334</v>
      </c>
      <c r="K21" s="253">
        <v>0</v>
      </c>
      <c r="L21" s="253">
        <v>0</v>
      </c>
      <c r="M21" s="253">
        <v>1</v>
      </c>
      <c r="N21" s="253">
        <v>0</v>
      </c>
      <c r="O21" s="253">
        <v>0</v>
      </c>
      <c r="P21" s="253">
        <v>0</v>
      </c>
      <c r="Q21" s="253">
        <v>0</v>
      </c>
      <c r="R21" s="253">
        <v>0</v>
      </c>
      <c r="S21" s="253">
        <v>0</v>
      </c>
      <c r="T21" s="253">
        <v>0</v>
      </c>
      <c r="U21" s="253">
        <v>1</v>
      </c>
      <c r="V21" s="253">
        <v>0</v>
      </c>
      <c r="W21" s="210" t="s">
        <v>216</v>
      </c>
      <c r="X21" s="243" t="str">
        <f t="shared" si="1"/>
        <v>12,08 2019.11.29</v>
      </c>
      <c r="Y21" s="211" t="s">
        <v>195</v>
      </c>
      <c r="Z21" s="211"/>
      <c r="AA21" s="211">
        <v>0</v>
      </c>
      <c r="AD21" s="217"/>
      <c r="AE21" s="235"/>
      <c r="AF21" s="225"/>
    </row>
    <row r="22" spans="1:32" ht="48.2" customHeight="1" x14ac:dyDescent="0.25">
      <c r="A22" s="209">
        <v>12</v>
      </c>
      <c r="B22" s="196" t="s">
        <v>98</v>
      </c>
      <c r="C22" s="220" t="s">
        <v>61</v>
      </c>
      <c r="D22" s="210" t="s">
        <v>305</v>
      </c>
      <c r="E22" s="259" t="s">
        <v>172</v>
      </c>
      <c r="F22" s="220" t="s">
        <v>341</v>
      </c>
      <c r="G22" s="220" t="s">
        <v>342</v>
      </c>
      <c r="H22" s="247" t="s">
        <v>58</v>
      </c>
      <c r="I22" s="263" t="s">
        <v>343</v>
      </c>
      <c r="J22" s="220" t="s">
        <v>344</v>
      </c>
      <c r="K22" s="249">
        <v>0</v>
      </c>
      <c r="L22" s="249">
        <v>0</v>
      </c>
      <c r="M22" s="249">
        <v>1</v>
      </c>
      <c r="N22" s="249">
        <v>0</v>
      </c>
      <c r="O22" s="249">
        <v>0</v>
      </c>
      <c r="P22" s="249">
        <v>0</v>
      </c>
      <c r="Q22" s="249">
        <v>0</v>
      </c>
      <c r="R22" s="249">
        <v>0</v>
      </c>
      <c r="S22" s="249">
        <v>0</v>
      </c>
      <c r="T22" s="249">
        <v>0</v>
      </c>
      <c r="U22" s="249">
        <v>1</v>
      </c>
      <c r="V22" s="249">
        <v>0</v>
      </c>
      <c r="W22" s="210" t="s">
        <v>216</v>
      </c>
      <c r="X22" s="243" t="str">
        <f t="shared" si="1"/>
        <v>12,45 2019.11.30</v>
      </c>
      <c r="Y22" s="211" t="s">
        <v>195</v>
      </c>
      <c r="Z22" s="215"/>
      <c r="AA22" s="211">
        <v>0</v>
      </c>
      <c r="AD22" s="217"/>
      <c r="AE22" s="236"/>
      <c r="AF22" s="225"/>
    </row>
    <row r="23" spans="1:32" ht="23.1" customHeight="1" x14ac:dyDescent="0.25">
      <c r="A23" s="413" t="s">
        <v>50</v>
      </c>
      <c r="B23" s="413"/>
      <c r="C23" s="413"/>
      <c r="D23" s="413"/>
      <c r="E23" s="413"/>
      <c r="F23" s="413"/>
      <c r="G23" s="413"/>
      <c r="H23" s="210" t="s">
        <v>51</v>
      </c>
      <c r="I23" s="210">
        <v>60.23</v>
      </c>
      <c r="J23" s="210" t="s">
        <v>52</v>
      </c>
      <c r="K23" s="210" t="s">
        <v>52</v>
      </c>
      <c r="L23" s="210" t="s">
        <v>52</v>
      </c>
      <c r="M23" s="210">
        <v>34</v>
      </c>
      <c r="AD23" s="217"/>
      <c r="AE23" s="236"/>
      <c r="AF23" s="225"/>
    </row>
    <row r="24" spans="1:32" ht="17.100000000000001" customHeight="1" x14ac:dyDescent="0.25">
      <c r="A24" s="413" t="s">
        <v>53</v>
      </c>
      <c r="B24" s="413"/>
      <c r="C24" s="413"/>
      <c r="D24" s="413"/>
      <c r="E24" s="413"/>
      <c r="F24" s="413"/>
      <c r="G24" s="413"/>
      <c r="H24" s="210" t="s">
        <v>54</v>
      </c>
      <c r="I24" s="210">
        <v>10.3</v>
      </c>
      <c r="J24" s="210" t="s">
        <v>52</v>
      </c>
      <c r="K24" s="210" t="s">
        <v>52</v>
      </c>
      <c r="L24" s="210" t="s">
        <v>52</v>
      </c>
      <c r="M24" s="210">
        <v>3</v>
      </c>
      <c r="N24" s="217"/>
      <c r="O24" s="217"/>
      <c r="P24" s="217"/>
      <c r="AD24" s="217"/>
      <c r="AE24" s="224"/>
      <c r="AF24" s="225"/>
    </row>
    <row r="25" spans="1:32" ht="15.6" customHeight="1" x14ac:dyDescent="0.25">
      <c r="A25" s="413" t="s">
        <v>55</v>
      </c>
      <c r="B25" s="413"/>
      <c r="C25" s="413"/>
      <c r="D25" s="413"/>
      <c r="E25" s="413"/>
      <c r="F25" s="413"/>
      <c r="G25" s="413"/>
      <c r="H25" s="210" t="s">
        <v>56</v>
      </c>
      <c r="I25" s="210">
        <v>0</v>
      </c>
      <c r="J25" s="210" t="s">
        <v>52</v>
      </c>
      <c r="K25" s="210" t="s">
        <v>52</v>
      </c>
      <c r="L25" s="210" t="s">
        <v>52</v>
      </c>
      <c r="M25" s="210">
        <v>0</v>
      </c>
      <c r="N25" s="265"/>
      <c r="O25" s="265"/>
      <c r="P25" s="265"/>
      <c r="Q25" s="265"/>
      <c r="R25" s="224"/>
      <c r="S25" s="224"/>
      <c r="T25" s="224"/>
      <c r="U25" s="224"/>
      <c r="V25" s="224"/>
      <c r="W25" s="224"/>
      <c r="X25" s="225"/>
      <c r="Y25" s="274"/>
      <c r="Z25" s="225"/>
      <c r="AA25" s="225"/>
      <c r="AB25" s="227"/>
      <c r="AE25" s="227"/>
      <c r="AF25" s="225"/>
    </row>
    <row r="26" spans="1:32" ht="23.1" customHeight="1" x14ac:dyDescent="0.25">
      <c r="A26" s="413" t="s">
        <v>57</v>
      </c>
      <c r="B26" s="413"/>
      <c r="C26" s="413"/>
      <c r="D26" s="413"/>
      <c r="E26" s="413"/>
      <c r="F26" s="413"/>
      <c r="G26" s="413"/>
      <c r="H26" s="210" t="s">
        <v>58</v>
      </c>
      <c r="I26" s="210">
        <v>49.93</v>
      </c>
      <c r="J26" s="210" t="s">
        <v>52</v>
      </c>
      <c r="K26" s="210" t="s">
        <v>52</v>
      </c>
      <c r="L26" s="210" t="s">
        <v>52</v>
      </c>
      <c r="M26" s="210">
        <v>31</v>
      </c>
      <c r="N26" s="266"/>
      <c r="O26" s="266"/>
      <c r="P26" s="266"/>
      <c r="Q26" s="238"/>
      <c r="AB26" s="227"/>
      <c r="AE26" s="227"/>
      <c r="AF26" s="225"/>
    </row>
    <row r="27" spans="1:32" ht="37.35" customHeight="1" x14ac:dyDescent="0.25">
      <c r="A27" s="413" t="s">
        <v>59</v>
      </c>
      <c r="B27" s="413"/>
      <c r="C27" s="413"/>
      <c r="D27" s="413"/>
      <c r="E27" s="413"/>
      <c r="F27" s="413"/>
      <c r="G27" s="413"/>
      <c r="H27" s="210" t="s">
        <v>60</v>
      </c>
      <c r="I27" s="210">
        <v>0</v>
      </c>
      <c r="J27" s="210" t="s">
        <v>52</v>
      </c>
      <c r="K27" s="210" t="s">
        <v>52</v>
      </c>
      <c r="L27" s="210" t="s">
        <v>52</v>
      </c>
      <c r="M27" s="210">
        <v>0</v>
      </c>
      <c r="N27" s="238"/>
      <c r="O27" s="238"/>
      <c r="P27" s="238"/>
      <c r="Q27" s="238"/>
      <c r="AE27" s="227"/>
      <c r="AF27" s="225"/>
    </row>
    <row r="28" spans="1:32" x14ac:dyDescent="0.25">
      <c r="A28" s="238"/>
      <c r="B28" s="238"/>
      <c r="C28" s="238"/>
      <c r="D28" s="238"/>
      <c r="E28" s="238"/>
      <c r="F28" s="267"/>
      <c r="G28" s="267"/>
      <c r="H28" s="238"/>
      <c r="J28" s="238"/>
      <c r="K28" s="238"/>
      <c r="L28" s="238"/>
      <c r="M28" s="238"/>
      <c r="N28" s="238"/>
      <c r="O28" s="238"/>
      <c r="P28" s="238"/>
      <c r="Q28" s="238"/>
      <c r="AE28" s="227"/>
      <c r="AF28" s="225"/>
    </row>
    <row r="29" spans="1:32" x14ac:dyDescent="0.25">
      <c r="A29" s="238"/>
      <c r="B29" s="238"/>
      <c r="C29" s="238"/>
      <c r="D29" s="238"/>
      <c r="E29" s="238"/>
      <c r="F29" s="267"/>
      <c r="G29" s="267"/>
      <c r="H29" s="238"/>
      <c r="J29" s="238"/>
      <c r="K29" s="238"/>
      <c r="L29" s="238"/>
      <c r="M29" s="238"/>
      <c r="N29" s="238"/>
      <c r="O29" s="238"/>
      <c r="P29" s="238"/>
      <c r="Q29" s="238"/>
      <c r="AE29" s="227"/>
      <c r="AF29" s="225"/>
    </row>
    <row r="30" spans="1:32" x14ac:dyDescent="0.25">
      <c r="A30" s="238"/>
      <c r="B30" s="238"/>
      <c r="C30" s="238"/>
      <c r="D30" s="238"/>
      <c r="E30" s="238"/>
      <c r="F30" s="267"/>
      <c r="G30" s="267"/>
      <c r="H30" s="238"/>
      <c r="J30" s="238"/>
      <c r="K30" s="238"/>
      <c r="L30" s="238"/>
      <c r="M30" s="238"/>
      <c r="N30" s="238"/>
      <c r="O30" s="238"/>
      <c r="P30" s="238"/>
      <c r="Q30" s="238"/>
      <c r="AE30" s="227"/>
      <c r="AF30" s="225"/>
    </row>
    <row r="31" spans="1:32" x14ac:dyDescent="0.25">
      <c r="A31" s="238"/>
      <c r="B31" s="238"/>
      <c r="C31" s="238"/>
      <c r="D31" s="238"/>
      <c r="E31" s="238"/>
      <c r="F31" s="267"/>
      <c r="G31" s="267"/>
      <c r="H31" s="238"/>
      <c r="J31" s="238"/>
      <c r="K31" s="238"/>
      <c r="L31" s="238"/>
      <c r="M31" s="238"/>
      <c r="N31" s="238"/>
      <c r="O31" s="238"/>
      <c r="P31" s="238"/>
      <c r="Q31" s="238"/>
      <c r="AE31" s="227"/>
      <c r="AF31" s="225"/>
    </row>
    <row r="32" spans="1:32" x14ac:dyDescent="0.25">
      <c r="A32" s="238"/>
      <c r="B32" s="238"/>
      <c r="C32" s="238"/>
      <c r="D32" s="238"/>
      <c r="E32" s="238"/>
      <c r="F32" s="267"/>
      <c r="G32" s="267"/>
      <c r="H32" s="238"/>
      <c r="J32" s="238"/>
      <c r="K32" s="238"/>
      <c r="L32" s="238"/>
      <c r="M32" s="238"/>
      <c r="N32" s="238"/>
      <c r="O32" s="238"/>
      <c r="P32" s="238"/>
      <c r="Q32" s="238"/>
    </row>
    <row r="33" spans="6:7" x14ac:dyDescent="0.25">
      <c r="F33" s="267"/>
      <c r="G33" s="267"/>
    </row>
    <row r="34" spans="6:7" x14ac:dyDescent="0.25">
      <c r="F34" s="267"/>
      <c r="G34" s="267"/>
    </row>
    <row r="35" spans="6:7" x14ac:dyDescent="0.25">
      <c r="F35" s="267"/>
      <c r="G35" s="267"/>
    </row>
    <row r="36" spans="6:7" x14ac:dyDescent="0.25">
      <c r="F36" s="267"/>
      <c r="G36" s="267"/>
    </row>
    <row r="37" spans="6:7" x14ac:dyDescent="0.25">
      <c r="F37" s="267"/>
      <c r="G37" s="267"/>
    </row>
    <row r="38" spans="6:7" x14ac:dyDescent="0.25">
      <c r="F38" s="267"/>
      <c r="G38" s="267"/>
    </row>
    <row r="39" spans="6:7" x14ac:dyDescent="0.25">
      <c r="F39" s="267"/>
      <c r="G39" s="267"/>
    </row>
    <row r="40" spans="6:7" x14ac:dyDescent="0.25">
      <c r="F40" s="267"/>
      <c r="G40" s="267"/>
    </row>
    <row r="41" spans="6:7" x14ac:dyDescent="0.25">
      <c r="F41" s="267"/>
      <c r="G41" s="267"/>
    </row>
    <row r="42" spans="6:7" x14ac:dyDescent="0.25">
      <c r="F42" s="267"/>
      <c r="G42" s="267"/>
    </row>
    <row r="43" spans="6:7" x14ac:dyDescent="0.25">
      <c r="F43" s="267"/>
      <c r="G43" s="267"/>
    </row>
    <row r="44" spans="6:7" x14ac:dyDescent="0.25">
      <c r="F44" s="267"/>
      <c r="G44" s="267"/>
    </row>
    <row r="45" spans="6:7" x14ac:dyDescent="0.25">
      <c r="F45" s="267"/>
      <c r="G45" s="267"/>
    </row>
    <row r="46" spans="6:7" x14ac:dyDescent="0.25">
      <c r="F46" s="267"/>
      <c r="G46" s="267"/>
    </row>
    <row r="47" spans="6:7" x14ac:dyDescent="0.25">
      <c r="F47" s="267"/>
      <c r="G47" s="267"/>
    </row>
    <row r="48" spans="6:7" x14ac:dyDescent="0.25">
      <c r="F48" s="267"/>
      <c r="G48" s="267"/>
    </row>
    <row r="49" spans="6:7" x14ac:dyDescent="0.25">
      <c r="F49" s="267"/>
      <c r="G49" s="267"/>
    </row>
    <row r="50" spans="6:7" x14ac:dyDescent="0.25">
      <c r="F50" s="267"/>
      <c r="G50" s="267"/>
    </row>
    <row r="51" spans="6:7" x14ac:dyDescent="0.25">
      <c r="F51" s="267"/>
      <c r="G51" s="267"/>
    </row>
    <row r="52" spans="6:7" x14ac:dyDescent="0.25">
      <c r="F52" s="267"/>
      <c r="G52" s="267"/>
    </row>
    <row r="53" spans="6:7" x14ac:dyDescent="0.25">
      <c r="F53" s="267"/>
      <c r="G53" s="267"/>
    </row>
    <row r="54" spans="6:7" x14ac:dyDescent="0.25">
      <c r="F54" s="267"/>
      <c r="G54" s="267"/>
    </row>
    <row r="55" spans="6:7" x14ac:dyDescent="0.25">
      <c r="F55" s="267"/>
      <c r="G55" s="267"/>
    </row>
    <row r="56" spans="6:7" x14ac:dyDescent="0.25">
      <c r="F56" s="267"/>
      <c r="G56" s="267"/>
    </row>
    <row r="57" spans="6:7" x14ac:dyDescent="0.25">
      <c r="F57" s="267"/>
      <c r="G57" s="267"/>
    </row>
    <row r="58" spans="6:7" x14ac:dyDescent="0.25">
      <c r="F58" s="267"/>
      <c r="G58" s="267"/>
    </row>
    <row r="59" spans="6:7" x14ac:dyDescent="0.25">
      <c r="F59" s="267"/>
      <c r="G59" s="267"/>
    </row>
    <row r="60" spans="6:7" x14ac:dyDescent="0.25">
      <c r="F60" s="267"/>
      <c r="G60" s="267"/>
    </row>
    <row r="61" spans="6:7" x14ac:dyDescent="0.25">
      <c r="F61" s="267"/>
      <c r="G61" s="267"/>
    </row>
    <row r="62" spans="6:7" x14ac:dyDescent="0.25">
      <c r="F62" s="267"/>
      <c r="G62" s="267"/>
    </row>
    <row r="63" spans="6:7" x14ac:dyDescent="0.25">
      <c r="F63" s="267"/>
      <c r="G63" s="267"/>
    </row>
    <row r="64" spans="6:7" x14ac:dyDescent="0.25">
      <c r="F64" s="267"/>
      <c r="G64" s="267"/>
    </row>
    <row r="65" spans="6:7" x14ac:dyDescent="0.25">
      <c r="F65" s="267"/>
      <c r="G65" s="267"/>
    </row>
    <row r="66" spans="6:7" x14ac:dyDescent="0.25">
      <c r="F66" s="267"/>
      <c r="G66" s="267"/>
    </row>
    <row r="67" spans="6:7" x14ac:dyDescent="0.25">
      <c r="F67" s="267"/>
      <c r="G67" s="267"/>
    </row>
    <row r="68" spans="6:7" x14ac:dyDescent="0.25">
      <c r="F68" s="267"/>
      <c r="G68" s="267"/>
    </row>
    <row r="69" spans="6:7" x14ac:dyDescent="0.25">
      <c r="F69" s="267"/>
      <c r="G69" s="267"/>
    </row>
    <row r="70" spans="6:7" x14ac:dyDescent="0.25">
      <c r="F70" s="267"/>
      <c r="G70" s="267"/>
    </row>
    <row r="71" spans="6:7" x14ac:dyDescent="0.25">
      <c r="F71" s="267"/>
      <c r="G71" s="267"/>
    </row>
    <row r="72" spans="6:7" x14ac:dyDescent="0.25">
      <c r="F72" s="267"/>
      <c r="G72" s="267"/>
    </row>
    <row r="73" spans="6:7" x14ac:dyDescent="0.25">
      <c r="F73" s="267"/>
      <c r="G73" s="267"/>
    </row>
    <row r="74" spans="6:7" x14ac:dyDescent="0.25">
      <c r="F74" s="267"/>
      <c r="G74" s="267"/>
    </row>
    <row r="75" spans="6:7" x14ac:dyDescent="0.25">
      <c r="F75" s="267"/>
      <c r="G75" s="267"/>
    </row>
    <row r="76" spans="6:7" x14ac:dyDescent="0.25">
      <c r="F76" s="267"/>
      <c r="G76" s="267"/>
    </row>
    <row r="77" spans="6:7" x14ac:dyDescent="0.25">
      <c r="F77" s="267"/>
      <c r="G77" s="267"/>
    </row>
    <row r="78" spans="6:7" x14ac:dyDescent="0.25">
      <c r="F78" s="267"/>
      <c r="G78" s="267"/>
    </row>
    <row r="79" spans="6:7" x14ac:dyDescent="0.25">
      <c r="F79" s="267"/>
      <c r="G79" s="267"/>
    </row>
    <row r="80" spans="6:7" x14ac:dyDescent="0.25">
      <c r="F80" s="267"/>
      <c r="G80" s="267"/>
    </row>
    <row r="81" spans="6:7" x14ac:dyDescent="0.25">
      <c r="F81" s="267"/>
      <c r="G81" s="267"/>
    </row>
  </sheetData>
  <mergeCells count="34">
    <mergeCell ref="A1:O1"/>
    <mergeCell ref="A3:T3"/>
    <mergeCell ref="A4:T4"/>
    <mergeCell ref="A6:I6"/>
    <mergeCell ref="J6:V6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26:G26"/>
    <mergeCell ref="A27:G27"/>
    <mergeCell ref="X8:X9"/>
    <mergeCell ref="Y8:Y9"/>
    <mergeCell ref="Z8:Z9"/>
    <mergeCell ref="A23:G23"/>
    <mergeCell ref="A24:G24"/>
    <mergeCell ref="A25:G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tabSelected="1" zoomScale="70" zoomScaleNormal="70" workbookViewId="0">
      <selection activeCell="D2" sqref="D2"/>
    </sheetView>
  </sheetViews>
  <sheetFormatPr defaultRowHeight="15" x14ac:dyDescent="0.25"/>
  <cols>
    <col min="1" max="1" width="9.140625" style="187"/>
    <col min="2" max="3" width="9" style="187" customWidth="1"/>
    <col min="4" max="4" width="10.5703125" style="187" customWidth="1"/>
    <col min="5" max="5" width="9.140625" style="187"/>
    <col min="6" max="6" width="15" style="187" bestFit="1" customWidth="1"/>
    <col min="7" max="7" width="15.42578125" style="187" customWidth="1"/>
    <col min="8" max="8" width="9.140625" style="187"/>
    <col min="9" max="9" width="13.42578125" style="238" bestFit="1" customWidth="1"/>
    <col min="10" max="10" width="16.28515625" style="187" customWidth="1"/>
    <col min="11" max="23" width="9" style="187" customWidth="1"/>
    <col min="24" max="24" width="9.140625" style="187"/>
    <col min="25" max="25" width="13.42578125" style="187" bestFit="1" customWidth="1"/>
    <col min="26" max="26" width="9.85546875" style="238" bestFit="1" customWidth="1"/>
    <col min="27" max="27" width="9.140625" style="187"/>
    <col min="28" max="28" width="14.28515625" style="187" customWidth="1"/>
    <col min="29" max="29" width="28.42578125" style="187" customWidth="1"/>
    <col min="30" max="30" width="9" style="187" customWidth="1"/>
    <col min="31" max="31" width="21" style="187" customWidth="1"/>
    <col min="32" max="32" width="19.42578125" style="187" customWidth="1"/>
    <col min="33" max="16384" width="9.140625" style="187"/>
  </cols>
  <sheetData>
    <row r="1" spans="1:32" x14ac:dyDescent="0.25">
      <c r="A1" s="393"/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206"/>
      <c r="AA1" s="186"/>
    </row>
    <row r="2" spans="1:32" x14ac:dyDescent="0.25">
      <c r="A2" s="186" t="s">
        <v>0</v>
      </c>
      <c r="B2" s="186"/>
      <c r="C2" s="186"/>
      <c r="D2" s="186"/>
      <c r="E2" s="186"/>
      <c r="F2" s="186"/>
      <c r="G2" s="186"/>
      <c r="H2" s="186"/>
      <c r="I2" s="206"/>
      <c r="J2" s="186"/>
      <c r="K2" s="186"/>
      <c r="L2" s="186"/>
      <c r="M2" s="186"/>
      <c r="N2" s="186"/>
      <c r="O2" s="186"/>
      <c r="P2" s="186"/>
      <c r="Q2" s="188" t="s">
        <v>48</v>
      </c>
      <c r="R2" s="186" t="s">
        <v>2</v>
      </c>
      <c r="S2" s="188">
        <v>2019</v>
      </c>
      <c r="T2" s="186" t="s">
        <v>3</v>
      </c>
      <c r="U2" s="186"/>
      <c r="V2" s="186"/>
      <c r="W2" s="189"/>
      <c r="X2" s="189"/>
      <c r="Y2" s="189"/>
      <c r="Z2" s="414"/>
      <c r="AA2" s="189"/>
    </row>
    <row r="3" spans="1:32" x14ac:dyDescent="0.25">
      <c r="A3" s="394" t="s">
        <v>204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186"/>
      <c r="V3" s="186"/>
      <c r="W3" s="189"/>
      <c r="X3" s="189"/>
      <c r="Y3" s="189"/>
      <c r="Z3" s="414"/>
      <c r="AA3" s="189"/>
    </row>
    <row r="4" spans="1:32" x14ac:dyDescent="0.25">
      <c r="A4" s="395" t="s">
        <v>4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190"/>
      <c r="V4" s="190"/>
      <c r="W4" s="190"/>
      <c r="X4" s="190"/>
      <c r="Y4" s="190"/>
      <c r="Z4" s="415"/>
      <c r="AA4" s="190"/>
    </row>
    <row r="5" spans="1:32" ht="19.5" thickBot="1" x14ac:dyDescent="0.3">
      <c r="A5" s="191"/>
      <c r="B5" s="191"/>
      <c r="C5" s="191"/>
      <c r="D5" s="191"/>
      <c r="E5" s="191"/>
      <c r="F5" s="191"/>
      <c r="G5" s="192"/>
      <c r="H5" s="192"/>
      <c r="I5" s="207"/>
      <c r="J5" s="192"/>
      <c r="K5" s="192"/>
      <c r="L5" s="192"/>
      <c r="M5" s="192"/>
      <c r="N5" s="192"/>
      <c r="O5" s="192"/>
      <c r="P5" s="192"/>
      <c r="Q5" s="192"/>
      <c r="R5" s="192"/>
      <c r="S5" s="186"/>
      <c r="T5" s="186"/>
      <c r="U5" s="186"/>
      <c r="V5" s="186"/>
      <c r="W5" s="186"/>
      <c r="X5" s="186"/>
      <c r="Y5" s="186"/>
      <c r="Z5" s="206"/>
      <c r="AA5" s="186"/>
    </row>
    <row r="6" spans="1:32" ht="15.75" thickBot="1" x14ac:dyDescent="0.3">
      <c r="A6" s="382" t="s">
        <v>5</v>
      </c>
      <c r="B6" s="383"/>
      <c r="C6" s="383"/>
      <c r="D6" s="383"/>
      <c r="E6" s="383"/>
      <c r="F6" s="383"/>
      <c r="G6" s="383"/>
      <c r="H6" s="383"/>
      <c r="I6" s="384"/>
      <c r="J6" s="383" t="s">
        <v>6</v>
      </c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4"/>
      <c r="W6" s="380" t="s">
        <v>7</v>
      </c>
      <c r="X6" s="385" t="s">
        <v>8</v>
      </c>
      <c r="Y6" s="386"/>
      <c r="Z6" s="386"/>
      <c r="AA6" s="416" t="s">
        <v>144</v>
      </c>
    </row>
    <row r="7" spans="1:32" ht="15.75" thickBot="1" x14ac:dyDescent="0.3">
      <c r="A7" s="380" t="s">
        <v>10</v>
      </c>
      <c r="B7" s="380" t="s">
        <v>11</v>
      </c>
      <c r="C7" s="380" t="s">
        <v>145</v>
      </c>
      <c r="D7" s="380" t="s">
        <v>13</v>
      </c>
      <c r="E7" s="380" t="s">
        <v>14</v>
      </c>
      <c r="F7" s="380" t="s">
        <v>15</v>
      </c>
      <c r="G7" s="380" t="s">
        <v>16</v>
      </c>
      <c r="H7" s="380" t="s">
        <v>147</v>
      </c>
      <c r="I7" s="411" t="s">
        <v>18</v>
      </c>
      <c r="J7" s="391" t="s">
        <v>148</v>
      </c>
      <c r="K7" s="380" t="s">
        <v>20</v>
      </c>
      <c r="L7" s="380" t="s">
        <v>21</v>
      </c>
      <c r="M7" s="382" t="s">
        <v>22</v>
      </c>
      <c r="N7" s="383"/>
      <c r="O7" s="383"/>
      <c r="P7" s="383"/>
      <c r="Q7" s="383"/>
      <c r="R7" s="383"/>
      <c r="S7" s="383"/>
      <c r="T7" s="383"/>
      <c r="U7" s="384"/>
      <c r="V7" s="380" t="s">
        <v>23</v>
      </c>
      <c r="W7" s="381"/>
      <c r="X7" s="388"/>
      <c r="Y7" s="389"/>
      <c r="Z7" s="389"/>
      <c r="AA7" s="416"/>
    </row>
    <row r="8" spans="1:32" ht="15.75" thickBot="1" x14ac:dyDescent="0.3">
      <c r="A8" s="381"/>
      <c r="B8" s="381"/>
      <c r="C8" s="381"/>
      <c r="D8" s="381"/>
      <c r="E8" s="381"/>
      <c r="F8" s="381"/>
      <c r="G8" s="381"/>
      <c r="H8" s="381"/>
      <c r="I8" s="412"/>
      <c r="J8" s="392"/>
      <c r="K8" s="381"/>
      <c r="L8" s="381"/>
      <c r="M8" s="380" t="s">
        <v>24</v>
      </c>
      <c r="N8" s="382" t="s">
        <v>25</v>
      </c>
      <c r="O8" s="383"/>
      <c r="P8" s="384"/>
      <c r="Q8" s="382" t="s">
        <v>26</v>
      </c>
      <c r="R8" s="383"/>
      <c r="S8" s="383"/>
      <c r="T8" s="384"/>
      <c r="U8" s="380" t="s">
        <v>27</v>
      </c>
      <c r="V8" s="381"/>
      <c r="W8" s="381"/>
      <c r="X8" s="380" t="s">
        <v>28</v>
      </c>
      <c r="Y8" s="380" t="s">
        <v>29</v>
      </c>
      <c r="Z8" s="417" t="s">
        <v>30</v>
      </c>
      <c r="AA8" s="416"/>
    </row>
    <row r="9" spans="1:32" ht="74.25" thickBot="1" x14ac:dyDescent="0.3">
      <c r="A9" s="381"/>
      <c r="B9" s="381"/>
      <c r="C9" s="381"/>
      <c r="D9" s="381"/>
      <c r="E9" s="381"/>
      <c r="F9" s="381"/>
      <c r="G9" s="381"/>
      <c r="H9" s="381"/>
      <c r="I9" s="412"/>
      <c r="J9" s="392"/>
      <c r="K9" s="381"/>
      <c r="L9" s="381"/>
      <c r="M9" s="381"/>
      <c r="N9" s="269" t="s">
        <v>31</v>
      </c>
      <c r="O9" s="269" t="s">
        <v>32</v>
      </c>
      <c r="P9" s="269" t="s">
        <v>33</v>
      </c>
      <c r="Q9" s="269" t="s">
        <v>34</v>
      </c>
      <c r="R9" s="269" t="s">
        <v>35</v>
      </c>
      <c r="S9" s="269" t="s">
        <v>36</v>
      </c>
      <c r="T9" s="269" t="s">
        <v>149</v>
      </c>
      <c r="U9" s="381"/>
      <c r="V9" s="381"/>
      <c r="W9" s="381"/>
      <c r="X9" s="381"/>
      <c r="Y9" s="381"/>
      <c r="Z9" s="418"/>
      <c r="AA9" s="416"/>
      <c r="AB9" s="217"/>
    </row>
    <row r="10" spans="1:32" x14ac:dyDescent="0.25">
      <c r="A10" s="194">
        <v>1</v>
      </c>
      <c r="B10" s="194">
        <v>2</v>
      </c>
      <c r="C10" s="195">
        <v>3</v>
      </c>
      <c r="D10" s="194">
        <v>4</v>
      </c>
      <c r="E10" s="194">
        <v>5</v>
      </c>
      <c r="F10" s="194">
        <v>6</v>
      </c>
      <c r="G10" s="194">
        <v>7</v>
      </c>
      <c r="H10" s="194">
        <v>8</v>
      </c>
      <c r="I10" s="208">
        <v>9</v>
      </c>
      <c r="J10" s="194">
        <v>10</v>
      </c>
      <c r="K10" s="194">
        <v>11</v>
      </c>
      <c r="L10" s="194">
        <v>12</v>
      </c>
      <c r="M10" s="194">
        <v>13</v>
      </c>
      <c r="N10" s="194">
        <v>14</v>
      </c>
      <c r="O10" s="194">
        <v>15</v>
      </c>
      <c r="P10" s="194">
        <v>16</v>
      </c>
      <c r="Q10" s="194">
        <v>17</v>
      </c>
      <c r="R10" s="194">
        <v>18</v>
      </c>
      <c r="S10" s="194">
        <v>19</v>
      </c>
      <c r="T10" s="194">
        <v>20</v>
      </c>
      <c r="U10" s="194">
        <v>21</v>
      </c>
      <c r="V10" s="194">
        <v>22</v>
      </c>
      <c r="W10" s="194">
        <v>23</v>
      </c>
      <c r="X10" s="194">
        <v>24</v>
      </c>
      <c r="Y10" s="194">
        <v>25</v>
      </c>
      <c r="Z10" s="419">
        <v>26</v>
      </c>
      <c r="AA10" s="420">
        <v>27</v>
      </c>
      <c r="AB10" s="217"/>
    </row>
    <row r="11" spans="1:32" ht="90" x14ac:dyDescent="0.25">
      <c r="A11" s="421">
        <v>1</v>
      </c>
      <c r="B11" s="196" t="s">
        <v>98</v>
      </c>
      <c r="C11" s="210" t="s">
        <v>61</v>
      </c>
      <c r="D11" s="210" t="s">
        <v>346</v>
      </c>
      <c r="E11" s="196">
        <v>0.38</v>
      </c>
      <c r="F11" s="422" t="s">
        <v>347</v>
      </c>
      <c r="G11" s="422" t="s">
        <v>348</v>
      </c>
      <c r="H11" s="423" t="s">
        <v>54</v>
      </c>
      <c r="I11" s="240">
        <v>2.75</v>
      </c>
      <c r="J11" s="196" t="s">
        <v>349</v>
      </c>
      <c r="K11" s="424" t="s">
        <v>339</v>
      </c>
      <c r="L11" s="424" t="s">
        <v>339</v>
      </c>
      <c r="M11" s="259">
        <v>1</v>
      </c>
      <c r="N11" s="259">
        <v>0</v>
      </c>
      <c r="O11" s="259">
        <v>0</v>
      </c>
      <c r="P11" s="259">
        <v>0</v>
      </c>
      <c r="Q11" s="259">
        <v>0</v>
      </c>
      <c r="R11" s="259">
        <v>0</v>
      </c>
      <c r="S11" s="259">
        <v>0</v>
      </c>
      <c r="T11" s="259">
        <v>0</v>
      </c>
      <c r="U11" s="259">
        <v>1</v>
      </c>
      <c r="V11" s="259">
        <v>0</v>
      </c>
      <c r="W11" s="196" t="s">
        <v>62</v>
      </c>
      <c r="X11" s="243"/>
      <c r="Y11" s="425"/>
      <c r="Z11" s="219"/>
      <c r="AA11" s="426">
        <v>1</v>
      </c>
      <c r="AB11" s="217"/>
    </row>
    <row r="12" spans="1:32" s="217" customFormat="1" ht="135" x14ac:dyDescent="0.25">
      <c r="A12" s="421">
        <v>2</v>
      </c>
      <c r="B12" s="427" t="s">
        <v>49</v>
      </c>
      <c r="C12" s="427" t="s">
        <v>61</v>
      </c>
      <c r="D12" s="427" t="s">
        <v>103</v>
      </c>
      <c r="E12" s="427" t="s">
        <v>231</v>
      </c>
      <c r="F12" s="268" t="s">
        <v>350</v>
      </c>
      <c r="G12" s="268" t="s">
        <v>351</v>
      </c>
      <c r="H12" s="427" t="s">
        <v>58</v>
      </c>
      <c r="I12" s="248">
        <v>5.58</v>
      </c>
      <c r="J12" s="427" t="s">
        <v>234</v>
      </c>
      <c r="K12" s="424" t="s">
        <v>339</v>
      </c>
      <c r="L12" s="424" t="s">
        <v>339</v>
      </c>
      <c r="M12" s="247">
        <v>154</v>
      </c>
      <c r="N12" s="247">
        <v>0</v>
      </c>
      <c r="O12" s="247">
        <v>0</v>
      </c>
      <c r="P12" s="247">
        <v>154</v>
      </c>
      <c r="Q12" s="247">
        <v>0</v>
      </c>
      <c r="R12" s="247">
        <v>0</v>
      </c>
      <c r="S12" s="247">
        <v>0</v>
      </c>
      <c r="T12" s="247">
        <v>154</v>
      </c>
      <c r="U12" s="247">
        <v>0</v>
      </c>
      <c r="V12" s="247">
        <v>0</v>
      </c>
      <c r="W12" s="427"/>
      <c r="X12" s="427" t="s">
        <v>352</v>
      </c>
      <c r="Y12" s="428" t="s">
        <v>162</v>
      </c>
      <c r="Z12" s="429" t="s">
        <v>353</v>
      </c>
      <c r="AA12" s="427">
        <v>0</v>
      </c>
      <c r="AB12" s="430"/>
      <c r="AC12" s="431"/>
    </row>
    <row r="13" spans="1:32" s="237" customFormat="1" ht="60" x14ac:dyDescent="0.25">
      <c r="A13" s="421">
        <v>3</v>
      </c>
      <c r="B13" s="196" t="s">
        <v>98</v>
      </c>
      <c r="C13" s="262" t="s">
        <v>159</v>
      </c>
      <c r="D13" s="262" t="s">
        <v>335</v>
      </c>
      <c r="E13" s="432">
        <v>35</v>
      </c>
      <c r="F13" s="268" t="s">
        <v>354</v>
      </c>
      <c r="G13" s="268" t="s">
        <v>355</v>
      </c>
      <c r="H13" s="433" t="s">
        <v>58</v>
      </c>
      <c r="I13" s="252">
        <v>0.2</v>
      </c>
      <c r="J13" s="262" t="s">
        <v>335</v>
      </c>
      <c r="K13" s="424" t="s">
        <v>339</v>
      </c>
      <c r="L13" s="424" t="s">
        <v>339</v>
      </c>
      <c r="M13" s="247">
        <v>23</v>
      </c>
      <c r="N13" s="424" t="s">
        <v>339</v>
      </c>
      <c r="O13" s="424" t="s">
        <v>339</v>
      </c>
      <c r="P13" s="424" t="s">
        <v>340</v>
      </c>
      <c r="Q13" s="424" t="s">
        <v>339</v>
      </c>
      <c r="R13" s="247">
        <v>1</v>
      </c>
      <c r="S13" s="247">
        <v>1</v>
      </c>
      <c r="T13" s="247">
        <v>21</v>
      </c>
      <c r="U13" s="247">
        <v>0</v>
      </c>
      <c r="V13" s="247">
        <v>0</v>
      </c>
      <c r="W13" s="245"/>
      <c r="X13" s="243" t="str">
        <f>G13</f>
        <v>10,48 2019.12.07</v>
      </c>
      <c r="Y13" s="428" t="s">
        <v>270</v>
      </c>
      <c r="Z13" s="429" t="s">
        <v>163</v>
      </c>
      <c r="AA13" s="434">
        <v>0</v>
      </c>
      <c r="AB13" s="430"/>
      <c r="AD13" s="225"/>
      <c r="AE13" s="225"/>
      <c r="AF13" s="225"/>
    </row>
    <row r="14" spans="1:32" s="225" customFormat="1" ht="90" x14ac:dyDescent="0.25">
      <c r="A14" s="421">
        <v>4</v>
      </c>
      <c r="B14" s="196" t="s">
        <v>98</v>
      </c>
      <c r="C14" s="210" t="s">
        <v>61</v>
      </c>
      <c r="D14" s="210" t="s">
        <v>346</v>
      </c>
      <c r="E14" s="196">
        <v>0.38</v>
      </c>
      <c r="F14" s="422" t="s">
        <v>356</v>
      </c>
      <c r="G14" s="422" t="s">
        <v>357</v>
      </c>
      <c r="H14" s="423" t="s">
        <v>54</v>
      </c>
      <c r="I14" s="240" t="s">
        <v>358</v>
      </c>
      <c r="J14" s="196" t="s">
        <v>349</v>
      </c>
      <c r="K14" s="424" t="s">
        <v>339</v>
      </c>
      <c r="L14" s="424" t="s">
        <v>339</v>
      </c>
      <c r="M14" s="259">
        <v>1</v>
      </c>
      <c r="N14" s="259">
        <v>0</v>
      </c>
      <c r="O14" s="259">
        <v>0</v>
      </c>
      <c r="P14" s="259">
        <v>0</v>
      </c>
      <c r="Q14" s="259">
        <v>0</v>
      </c>
      <c r="R14" s="259">
        <v>0</v>
      </c>
      <c r="S14" s="259">
        <v>0</v>
      </c>
      <c r="T14" s="259">
        <v>0</v>
      </c>
      <c r="U14" s="259">
        <v>1</v>
      </c>
      <c r="V14" s="259">
        <v>0</v>
      </c>
      <c r="W14" s="196" t="s">
        <v>62</v>
      </c>
      <c r="X14" s="243"/>
      <c r="Y14" s="211"/>
      <c r="Z14" s="258"/>
      <c r="AA14" s="426">
        <v>1</v>
      </c>
      <c r="AB14" s="216"/>
      <c r="AE14" s="228"/>
    </row>
    <row r="15" spans="1:32" s="225" customFormat="1" ht="90" x14ac:dyDescent="0.25">
      <c r="A15" s="421">
        <v>5</v>
      </c>
      <c r="B15" s="196" t="s">
        <v>98</v>
      </c>
      <c r="C15" s="210" t="s">
        <v>61</v>
      </c>
      <c r="D15" s="210" t="s">
        <v>346</v>
      </c>
      <c r="E15" s="213" t="s">
        <v>172</v>
      </c>
      <c r="F15" s="422" t="s">
        <v>359</v>
      </c>
      <c r="G15" s="422" t="s">
        <v>360</v>
      </c>
      <c r="H15" s="423" t="s">
        <v>54</v>
      </c>
      <c r="I15" s="240">
        <v>2.67</v>
      </c>
      <c r="J15" s="196" t="s">
        <v>361</v>
      </c>
      <c r="K15" s="424" t="s">
        <v>339</v>
      </c>
      <c r="L15" s="424" t="s">
        <v>339</v>
      </c>
      <c r="M15" s="259">
        <v>1</v>
      </c>
      <c r="N15" s="259">
        <v>0</v>
      </c>
      <c r="O15" s="259">
        <v>0</v>
      </c>
      <c r="P15" s="259">
        <v>0</v>
      </c>
      <c r="Q15" s="259">
        <v>0</v>
      </c>
      <c r="R15" s="259">
        <v>0</v>
      </c>
      <c r="S15" s="259">
        <v>0</v>
      </c>
      <c r="T15" s="259">
        <v>0</v>
      </c>
      <c r="U15" s="259">
        <v>1</v>
      </c>
      <c r="V15" s="259">
        <v>0</v>
      </c>
      <c r="W15" s="196" t="s">
        <v>62</v>
      </c>
      <c r="X15" s="243"/>
      <c r="Y15" s="211"/>
      <c r="Z15" s="258"/>
      <c r="AA15" s="426">
        <v>1</v>
      </c>
      <c r="AB15" s="216"/>
      <c r="AE15" s="228"/>
    </row>
    <row r="16" spans="1:32" s="225" customFormat="1" ht="45" x14ac:dyDescent="0.25">
      <c r="A16" s="421">
        <v>6</v>
      </c>
      <c r="B16" s="427" t="s">
        <v>49</v>
      </c>
      <c r="C16" s="210" t="s">
        <v>61</v>
      </c>
      <c r="D16" s="210" t="s">
        <v>362</v>
      </c>
      <c r="E16" s="213">
        <v>0.38</v>
      </c>
      <c r="F16" s="210" t="s">
        <v>363</v>
      </c>
      <c r="G16" s="210" t="s">
        <v>364</v>
      </c>
      <c r="H16" s="435" t="s">
        <v>54</v>
      </c>
      <c r="I16" s="240">
        <v>3.55</v>
      </c>
      <c r="J16" s="210" t="s">
        <v>365</v>
      </c>
      <c r="K16" s="268">
        <v>0</v>
      </c>
      <c r="L16" s="268">
        <v>0</v>
      </c>
      <c r="M16" s="247">
        <v>1</v>
      </c>
      <c r="N16" s="247">
        <v>0</v>
      </c>
      <c r="O16" s="247">
        <v>0</v>
      </c>
      <c r="P16" s="247">
        <v>0</v>
      </c>
      <c r="Q16" s="247">
        <v>0</v>
      </c>
      <c r="R16" s="247">
        <v>0</v>
      </c>
      <c r="S16" s="247">
        <v>0</v>
      </c>
      <c r="T16" s="247">
        <v>0</v>
      </c>
      <c r="U16" s="247">
        <v>1</v>
      </c>
      <c r="V16" s="247">
        <v>0</v>
      </c>
      <c r="W16" s="210"/>
      <c r="X16" s="243"/>
      <c r="Y16" s="211"/>
      <c r="Z16" s="258"/>
      <c r="AA16" s="426">
        <v>1</v>
      </c>
      <c r="AB16" s="216"/>
      <c r="AE16" s="228"/>
    </row>
    <row r="17" spans="1:32" s="225" customFormat="1" ht="45" x14ac:dyDescent="0.25">
      <c r="A17" s="421">
        <v>7</v>
      </c>
      <c r="B17" s="427" t="s">
        <v>49</v>
      </c>
      <c r="C17" s="210" t="s">
        <v>61</v>
      </c>
      <c r="D17" s="210" t="s">
        <v>366</v>
      </c>
      <c r="E17" s="213" t="s">
        <v>172</v>
      </c>
      <c r="F17" s="210" t="s">
        <v>367</v>
      </c>
      <c r="G17" s="210" t="s">
        <v>368</v>
      </c>
      <c r="H17" s="435" t="s">
        <v>58</v>
      </c>
      <c r="I17" s="240">
        <v>0.9</v>
      </c>
      <c r="J17" s="210" t="s">
        <v>366</v>
      </c>
      <c r="K17" s="268">
        <v>0</v>
      </c>
      <c r="L17" s="268">
        <v>0</v>
      </c>
      <c r="M17" s="268">
        <v>9</v>
      </c>
      <c r="N17" s="268">
        <v>0</v>
      </c>
      <c r="O17" s="268">
        <v>0</v>
      </c>
      <c r="P17" s="268">
        <v>9</v>
      </c>
      <c r="Q17" s="268">
        <v>0</v>
      </c>
      <c r="R17" s="268">
        <v>0</v>
      </c>
      <c r="S17" s="268">
        <v>9</v>
      </c>
      <c r="T17" s="268">
        <v>0</v>
      </c>
      <c r="U17" s="268">
        <v>0</v>
      </c>
      <c r="V17" s="268">
        <v>0</v>
      </c>
      <c r="W17" s="210"/>
      <c r="X17" s="243" t="str">
        <f>G17</f>
        <v>22,14 2019.12.19</v>
      </c>
      <c r="Y17" s="436" t="s">
        <v>252</v>
      </c>
      <c r="Z17" s="258"/>
      <c r="AA17" s="437">
        <v>0</v>
      </c>
      <c r="AB17" s="216"/>
      <c r="AE17" s="228"/>
    </row>
    <row r="18" spans="1:32" s="225" customFormat="1" ht="45" x14ac:dyDescent="0.25">
      <c r="A18" s="421">
        <v>8</v>
      </c>
      <c r="B18" s="427" t="s">
        <v>49</v>
      </c>
      <c r="C18" s="438" t="s">
        <v>113</v>
      </c>
      <c r="D18" s="438" t="s">
        <v>369</v>
      </c>
      <c r="E18" s="213" t="s">
        <v>370</v>
      </c>
      <c r="F18" s="268" t="s">
        <v>371</v>
      </c>
      <c r="G18" s="268" t="s">
        <v>372</v>
      </c>
      <c r="H18" s="427" t="s">
        <v>58</v>
      </c>
      <c r="I18" s="240">
        <v>8.58</v>
      </c>
      <c r="J18" s="210" t="s">
        <v>373</v>
      </c>
      <c r="K18" s="424" t="s">
        <v>339</v>
      </c>
      <c r="L18" s="424" t="s">
        <v>339</v>
      </c>
      <c r="M18" s="268">
        <v>1</v>
      </c>
      <c r="N18" s="268">
        <v>0</v>
      </c>
      <c r="O18" s="268">
        <v>0</v>
      </c>
      <c r="P18" s="268">
        <v>1</v>
      </c>
      <c r="Q18" s="268">
        <v>0</v>
      </c>
      <c r="R18" s="268">
        <v>0</v>
      </c>
      <c r="S18" s="268">
        <v>0</v>
      </c>
      <c r="T18" s="268">
        <v>1</v>
      </c>
      <c r="U18" s="268">
        <v>0</v>
      </c>
      <c r="V18" s="268">
        <v>0</v>
      </c>
      <c r="W18" s="210"/>
      <c r="X18" s="243" t="str">
        <f t="shared" ref="X18" si="0">G18</f>
        <v>19,45 2019.12.25</v>
      </c>
      <c r="Y18" s="439" t="s">
        <v>252</v>
      </c>
      <c r="Z18" s="258"/>
      <c r="AA18" s="437">
        <v>0</v>
      </c>
      <c r="AB18" s="216"/>
      <c r="AE18" s="228"/>
    </row>
    <row r="19" spans="1:32" s="225" customFormat="1" ht="60" x14ac:dyDescent="0.25">
      <c r="A19" s="421">
        <v>9</v>
      </c>
      <c r="B19" s="427" t="s">
        <v>49</v>
      </c>
      <c r="C19" s="262" t="s">
        <v>61</v>
      </c>
      <c r="D19" s="210" t="s">
        <v>366</v>
      </c>
      <c r="E19" s="213" t="s">
        <v>172</v>
      </c>
      <c r="F19" s="219" t="s">
        <v>374</v>
      </c>
      <c r="G19" s="219" t="s">
        <v>375</v>
      </c>
      <c r="H19" s="432" t="s">
        <v>54</v>
      </c>
      <c r="I19" s="240">
        <v>0.42</v>
      </c>
      <c r="J19" s="262" t="s">
        <v>376</v>
      </c>
      <c r="K19" s="268">
        <v>0</v>
      </c>
      <c r="L19" s="268">
        <v>0</v>
      </c>
      <c r="M19" s="247">
        <v>1</v>
      </c>
      <c r="N19" s="247">
        <v>0</v>
      </c>
      <c r="O19" s="247">
        <v>0</v>
      </c>
      <c r="P19" s="247">
        <v>0</v>
      </c>
      <c r="Q19" s="247">
        <v>0</v>
      </c>
      <c r="R19" s="247">
        <v>0</v>
      </c>
      <c r="S19" s="247">
        <v>0</v>
      </c>
      <c r="T19" s="247">
        <v>0</v>
      </c>
      <c r="U19" s="247">
        <v>1</v>
      </c>
      <c r="V19" s="247">
        <v>0</v>
      </c>
      <c r="W19" s="220"/>
      <c r="X19" s="243"/>
      <c r="Y19" s="440"/>
      <c r="Z19" s="258"/>
      <c r="AA19" s="426">
        <v>1</v>
      </c>
      <c r="AB19" s="216"/>
      <c r="AE19" s="228"/>
    </row>
    <row r="20" spans="1:32" s="225" customFormat="1" ht="75" x14ac:dyDescent="0.25">
      <c r="A20" s="421">
        <v>10</v>
      </c>
      <c r="B20" s="427" t="s">
        <v>49</v>
      </c>
      <c r="C20" s="215" t="s">
        <v>61</v>
      </c>
      <c r="D20" s="220" t="s">
        <v>377</v>
      </c>
      <c r="E20" s="427" t="s">
        <v>212</v>
      </c>
      <c r="F20" s="215" t="s">
        <v>378</v>
      </c>
      <c r="G20" s="215" t="s">
        <v>379</v>
      </c>
      <c r="H20" s="435" t="s">
        <v>54</v>
      </c>
      <c r="I20" s="240">
        <v>3.77</v>
      </c>
      <c r="J20" s="427" t="s">
        <v>76</v>
      </c>
      <c r="K20" s="268">
        <v>0</v>
      </c>
      <c r="L20" s="268">
        <v>0</v>
      </c>
      <c r="M20" s="247">
        <v>1</v>
      </c>
      <c r="N20" s="247">
        <v>0</v>
      </c>
      <c r="O20" s="247">
        <v>0</v>
      </c>
      <c r="P20" s="247">
        <v>0</v>
      </c>
      <c r="Q20" s="247">
        <v>0</v>
      </c>
      <c r="R20" s="247">
        <v>0</v>
      </c>
      <c r="S20" s="247">
        <v>0</v>
      </c>
      <c r="T20" s="247">
        <v>0</v>
      </c>
      <c r="U20" s="247">
        <v>1</v>
      </c>
      <c r="V20" s="247">
        <v>0</v>
      </c>
      <c r="W20" s="427" t="s">
        <v>216</v>
      </c>
      <c r="X20" s="243"/>
      <c r="Y20" s="215"/>
      <c r="Z20" s="219"/>
      <c r="AA20" s="426">
        <v>1</v>
      </c>
      <c r="AB20" s="216"/>
      <c r="AE20" s="228"/>
    </row>
    <row r="21" spans="1:32" s="225" customFormat="1" ht="45" x14ac:dyDescent="0.25">
      <c r="A21" s="421">
        <v>11</v>
      </c>
      <c r="B21" s="427" t="s">
        <v>49</v>
      </c>
      <c r="C21" s="215" t="s">
        <v>61</v>
      </c>
      <c r="D21" s="220" t="s">
        <v>380</v>
      </c>
      <c r="E21" s="427">
        <v>110</v>
      </c>
      <c r="F21" s="215" t="s">
        <v>381</v>
      </c>
      <c r="G21" s="215" t="s">
        <v>382</v>
      </c>
      <c r="H21" s="435" t="s">
        <v>54</v>
      </c>
      <c r="I21" s="240">
        <v>8.6199999999999992</v>
      </c>
      <c r="J21" s="220" t="s">
        <v>380</v>
      </c>
      <c r="K21" s="268">
        <v>0</v>
      </c>
      <c r="L21" s="268">
        <v>0</v>
      </c>
      <c r="M21" s="441">
        <v>3</v>
      </c>
      <c r="N21" s="260">
        <v>0</v>
      </c>
      <c r="O21" s="260">
        <v>0</v>
      </c>
      <c r="P21" s="260">
        <v>3</v>
      </c>
      <c r="Q21" s="260">
        <v>1</v>
      </c>
      <c r="R21" s="260">
        <v>0</v>
      </c>
      <c r="S21" s="260">
        <v>2</v>
      </c>
      <c r="T21" s="260">
        <v>0</v>
      </c>
      <c r="U21" s="260">
        <v>0</v>
      </c>
      <c r="V21" s="260">
        <v>0</v>
      </c>
      <c r="W21" s="215"/>
      <c r="X21" s="243"/>
      <c r="Y21" s="215"/>
      <c r="Z21" s="219"/>
      <c r="AA21" s="426">
        <v>1</v>
      </c>
      <c r="AB21" s="216"/>
      <c r="AE21" s="228"/>
    </row>
    <row r="22" spans="1:32" s="225" customFormat="1" ht="75" x14ac:dyDescent="0.25">
      <c r="A22" s="421">
        <v>12</v>
      </c>
      <c r="B22" s="427" t="s">
        <v>49</v>
      </c>
      <c r="C22" s="215" t="s">
        <v>61</v>
      </c>
      <c r="D22" s="220" t="s">
        <v>377</v>
      </c>
      <c r="E22" s="427" t="s">
        <v>212</v>
      </c>
      <c r="F22" s="215" t="s">
        <v>383</v>
      </c>
      <c r="G22" s="215" t="s">
        <v>384</v>
      </c>
      <c r="H22" s="435" t="s">
        <v>54</v>
      </c>
      <c r="I22" s="240">
        <v>3.62</v>
      </c>
      <c r="J22" s="427" t="s">
        <v>76</v>
      </c>
      <c r="K22" s="268">
        <v>0</v>
      </c>
      <c r="L22" s="268">
        <v>0</v>
      </c>
      <c r="M22" s="247">
        <v>1</v>
      </c>
      <c r="N22" s="247">
        <v>0</v>
      </c>
      <c r="O22" s="247">
        <v>0</v>
      </c>
      <c r="P22" s="247">
        <v>0</v>
      </c>
      <c r="Q22" s="247">
        <v>0</v>
      </c>
      <c r="R22" s="247">
        <v>0</v>
      </c>
      <c r="S22" s="247">
        <v>0</v>
      </c>
      <c r="T22" s="247">
        <v>0</v>
      </c>
      <c r="U22" s="247">
        <v>1</v>
      </c>
      <c r="V22" s="247">
        <v>0</v>
      </c>
      <c r="W22" s="427" t="s">
        <v>216</v>
      </c>
      <c r="X22" s="243"/>
      <c r="Y22" s="215"/>
      <c r="Z22" s="219"/>
      <c r="AA22" s="426">
        <v>1</v>
      </c>
      <c r="AB22" s="216"/>
      <c r="AE22" s="228"/>
    </row>
    <row r="23" spans="1:32" s="225" customFormat="1" ht="75" x14ac:dyDescent="0.25">
      <c r="A23" s="421">
        <v>13</v>
      </c>
      <c r="B23" s="427" t="s">
        <v>49</v>
      </c>
      <c r="C23" s="215" t="s">
        <v>61</v>
      </c>
      <c r="D23" s="220" t="s">
        <v>377</v>
      </c>
      <c r="E23" s="427" t="s">
        <v>212</v>
      </c>
      <c r="F23" s="215" t="s">
        <v>385</v>
      </c>
      <c r="G23" s="215" t="s">
        <v>386</v>
      </c>
      <c r="H23" s="435" t="s">
        <v>54</v>
      </c>
      <c r="I23" s="240">
        <v>4.5</v>
      </c>
      <c r="J23" s="427" t="s">
        <v>76</v>
      </c>
      <c r="K23" s="268">
        <v>0</v>
      </c>
      <c r="L23" s="268">
        <v>0</v>
      </c>
      <c r="M23" s="247">
        <v>1</v>
      </c>
      <c r="N23" s="247">
        <v>0</v>
      </c>
      <c r="O23" s="247">
        <v>0</v>
      </c>
      <c r="P23" s="247">
        <v>0</v>
      </c>
      <c r="Q23" s="247">
        <v>0</v>
      </c>
      <c r="R23" s="247">
        <v>0</v>
      </c>
      <c r="S23" s="247">
        <v>0</v>
      </c>
      <c r="T23" s="247">
        <v>0</v>
      </c>
      <c r="U23" s="247">
        <v>1</v>
      </c>
      <c r="V23" s="247">
        <v>0</v>
      </c>
      <c r="W23" s="427" t="s">
        <v>216</v>
      </c>
      <c r="X23" s="243"/>
      <c r="Y23" s="215"/>
      <c r="Z23" s="219"/>
      <c r="AA23" s="426">
        <v>1</v>
      </c>
      <c r="AB23" s="216"/>
      <c r="AE23" s="228"/>
    </row>
    <row r="24" spans="1:32" s="225" customFormat="1" ht="135" x14ac:dyDescent="0.25">
      <c r="A24" s="421">
        <v>14</v>
      </c>
      <c r="B24" s="427" t="s">
        <v>49</v>
      </c>
      <c r="C24" s="427" t="s">
        <v>61</v>
      </c>
      <c r="D24" s="427" t="s">
        <v>103</v>
      </c>
      <c r="E24" s="427" t="s">
        <v>231</v>
      </c>
      <c r="F24" s="247" t="s">
        <v>387</v>
      </c>
      <c r="G24" s="247" t="s">
        <v>388</v>
      </c>
      <c r="H24" s="427" t="s">
        <v>58</v>
      </c>
      <c r="I24" s="240">
        <v>2.3199999999999998</v>
      </c>
      <c r="J24" s="427" t="s">
        <v>234</v>
      </c>
      <c r="K24" s="424" t="s">
        <v>339</v>
      </c>
      <c r="L24" s="424" t="s">
        <v>339</v>
      </c>
      <c r="M24" s="247">
        <v>154</v>
      </c>
      <c r="N24" s="247">
        <v>0</v>
      </c>
      <c r="O24" s="247">
        <v>0</v>
      </c>
      <c r="P24" s="247">
        <v>154</v>
      </c>
      <c r="Q24" s="247">
        <v>0</v>
      </c>
      <c r="R24" s="247">
        <v>0</v>
      </c>
      <c r="S24" s="247">
        <v>0</v>
      </c>
      <c r="T24" s="247">
        <v>154</v>
      </c>
      <c r="U24" s="247">
        <v>0</v>
      </c>
      <c r="V24" s="247">
        <v>0</v>
      </c>
      <c r="W24" s="427"/>
      <c r="X24" s="243" t="str">
        <f t="shared" ref="X24:X25" si="1">G24</f>
        <v>15,30 2019.12.31</v>
      </c>
      <c r="Y24" s="428" t="s">
        <v>389</v>
      </c>
      <c r="Z24" s="429" t="s">
        <v>353</v>
      </c>
      <c r="AA24" s="427">
        <v>0</v>
      </c>
      <c r="AB24" s="227"/>
      <c r="AC24" s="442"/>
      <c r="AE24" s="228"/>
    </row>
    <row r="25" spans="1:32" ht="135" x14ac:dyDescent="0.25">
      <c r="A25" s="421">
        <v>15</v>
      </c>
      <c r="B25" s="427" t="s">
        <v>49</v>
      </c>
      <c r="C25" s="427" t="s">
        <v>61</v>
      </c>
      <c r="D25" s="427" t="s">
        <v>103</v>
      </c>
      <c r="E25" s="427" t="s">
        <v>231</v>
      </c>
      <c r="F25" s="247" t="s">
        <v>390</v>
      </c>
      <c r="G25" s="247" t="s">
        <v>391</v>
      </c>
      <c r="H25" s="427" t="s">
        <v>58</v>
      </c>
      <c r="I25" s="240">
        <v>11.62</v>
      </c>
      <c r="J25" s="427" t="s">
        <v>234</v>
      </c>
      <c r="K25" s="424" t="s">
        <v>339</v>
      </c>
      <c r="L25" s="424" t="s">
        <v>339</v>
      </c>
      <c r="M25" s="247">
        <v>154</v>
      </c>
      <c r="N25" s="247">
        <v>0</v>
      </c>
      <c r="O25" s="247">
        <v>0</v>
      </c>
      <c r="P25" s="247">
        <v>154</v>
      </c>
      <c r="Q25" s="247">
        <v>0</v>
      </c>
      <c r="R25" s="247">
        <v>0</v>
      </c>
      <c r="S25" s="247">
        <v>0</v>
      </c>
      <c r="T25" s="247">
        <v>154</v>
      </c>
      <c r="U25" s="247">
        <v>0</v>
      </c>
      <c r="V25" s="247">
        <v>0</v>
      </c>
      <c r="W25" s="427"/>
      <c r="X25" s="243" t="str">
        <f t="shared" si="1"/>
        <v>11,17 2020.01.01</v>
      </c>
      <c r="Y25" s="428" t="s">
        <v>389</v>
      </c>
      <c r="Z25" s="429" t="s">
        <v>353</v>
      </c>
      <c r="AA25" s="427">
        <v>0</v>
      </c>
      <c r="AB25" s="227"/>
      <c r="AD25" s="217"/>
      <c r="AE25" s="228"/>
      <c r="AF25" s="225"/>
    </row>
    <row r="26" spans="1:32" ht="29.85" customHeight="1" x14ac:dyDescent="0.25">
      <c r="A26" s="443" t="s">
        <v>50</v>
      </c>
      <c r="B26" s="443"/>
      <c r="C26" s="443"/>
      <c r="D26" s="443"/>
      <c r="E26" s="443"/>
      <c r="F26" s="443"/>
      <c r="G26" s="443"/>
      <c r="H26" s="210" t="s">
        <v>51</v>
      </c>
      <c r="I26" s="210">
        <f>I27+I29</f>
        <v>59.1</v>
      </c>
      <c r="J26" s="210" t="s">
        <v>52</v>
      </c>
      <c r="K26" s="210" t="s">
        <v>52</v>
      </c>
      <c r="L26" s="210" t="s">
        <v>52</v>
      </c>
      <c r="M26" s="210">
        <f>M27+M29</f>
        <v>506</v>
      </c>
      <c r="N26" s="444"/>
      <c r="O26" s="444"/>
      <c r="P26" s="444"/>
      <c r="Q26" s="444"/>
      <c r="R26" s="444"/>
      <c r="S26" s="444"/>
      <c r="T26" s="444"/>
      <c r="U26" s="444"/>
      <c r="V26" s="444"/>
      <c r="W26" s="228"/>
      <c r="X26" s="445"/>
      <c r="Y26" s="446"/>
      <c r="Z26" s="232"/>
      <c r="AA26" s="447"/>
      <c r="AB26" s="227"/>
      <c r="AD26" s="217"/>
      <c r="AE26" s="228"/>
      <c r="AF26" s="225"/>
    </row>
    <row r="27" spans="1:32" ht="28.5" customHeight="1" x14ac:dyDescent="0.25">
      <c r="A27" s="443" t="s">
        <v>53</v>
      </c>
      <c r="B27" s="443"/>
      <c r="C27" s="443"/>
      <c r="D27" s="443"/>
      <c r="E27" s="443"/>
      <c r="F27" s="443"/>
      <c r="G27" s="443"/>
      <c r="H27" s="210" t="s">
        <v>54</v>
      </c>
      <c r="I27" s="211">
        <v>29.9</v>
      </c>
      <c r="J27" s="210" t="s">
        <v>52</v>
      </c>
      <c r="K27" s="210" t="s">
        <v>52</v>
      </c>
      <c r="L27" s="210" t="s">
        <v>52</v>
      </c>
      <c r="M27" s="210">
        <v>11</v>
      </c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66"/>
      <c r="AA27" s="217"/>
      <c r="AB27" s="227"/>
      <c r="AD27" s="217"/>
      <c r="AE27" s="228"/>
      <c r="AF27" s="225"/>
    </row>
    <row r="28" spans="1:32" ht="21.2" customHeight="1" x14ac:dyDescent="0.25">
      <c r="A28" s="443" t="s">
        <v>55</v>
      </c>
      <c r="B28" s="443"/>
      <c r="C28" s="443"/>
      <c r="D28" s="443"/>
      <c r="E28" s="443"/>
      <c r="F28" s="443"/>
      <c r="G28" s="443"/>
      <c r="H28" s="210" t="s">
        <v>56</v>
      </c>
      <c r="I28" s="210">
        <v>0</v>
      </c>
      <c r="J28" s="210" t="s">
        <v>52</v>
      </c>
      <c r="K28" s="210" t="s">
        <v>52</v>
      </c>
      <c r="L28" s="210" t="s">
        <v>52</v>
      </c>
      <c r="M28" s="210">
        <v>0</v>
      </c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66"/>
      <c r="AA28" s="217"/>
      <c r="AB28" s="227"/>
      <c r="AD28" s="217"/>
      <c r="AE28" s="228"/>
      <c r="AF28" s="225"/>
    </row>
    <row r="29" spans="1:32" ht="19.7" customHeight="1" x14ac:dyDescent="0.25">
      <c r="A29" s="443" t="s">
        <v>57</v>
      </c>
      <c r="B29" s="443"/>
      <c r="C29" s="443"/>
      <c r="D29" s="443"/>
      <c r="E29" s="443"/>
      <c r="F29" s="443"/>
      <c r="G29" s="443"/>
      <c r="H29" s="210" t="s">
        <v>58</v>
      </c>
      <c r="I29" s="211">
        <v>29.200000000000003</v>
      </c>
      <c r="J29" s="210" t="s">
        <v>52</v>
      </c>
      <c r="K29" s="210" t="s">
        <v>52</v>
      </c>
      <c r="L29" s="210" t="s">
        <v>52</v>
      </c>
      <c r="M29" s="210">
        <v>495</v>
      </c>
      <c r="N29" s="442"/>
      <c r="O29" s="217"/>
      <c r="P29" s="217"/>
      <c r="Q29" s="442"/>
      <c r="R29" s="442"/>
      <c r="S29" s="442"/>
      <c r="T29" s="442"/>
      <c r="U29" s="442"/>
      <c r="V29" s="442"/>
      <c r="W29" s="224"/>
      <c r="X29" s="445"/>
      <c r="Y29" s="448"/>
      <c r="Z29" s="232"/>
      <c r="AA29" s="449"/>
      <c r="AB29" s="227"/>
      <c r="AD29" s="217"/>
      <c r="AE29" s="235"/>
      <c r="AF29" s="225"/>
    </row>
    <row r="30" spans="1:32" ht="17.649999999999999" customHeight="1" x14ac:dyDescent="0.25">
      <c r="A30" s="443" t="s">
        <v>59</v>
      </c>
      <c r="B30" s="443"/>
      <c r="C30" s="443"/>
      <c r="D30" s="443"/>
      <c r="E30" s="443"/>
      <c r="F30" s="443"/>
      <c r="G30" s="443"/>
      <c r="H30" s="210" t="s">
        <v>60</v>
      </c>
      <c r="I30" s="210">
        <v>0</v>
      </c>
      <c r="J30" s="210" t="s">
        <v>52</v>
      </c>
      <c r="K30" s="210" t="s">
        <v>52</v>
      </c>
      <c r="L30" s="210" t="s">
        <v>52</v>
      </c>
      <c r="M30" s="210">
        <v>0</v>
      </c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66"/>
      <c r="AA30" s="217"/>
      <c r="AD30" s="217"/>
      <c r="AE30" s="235"/>
      <c r="AF30" s="225"/>
    </row>
    <row r="31" spans="1:32" x14ac:dyDescent="0.25">
      <c r="A31" s="233"/>
      <c r="B31" s="217"/>
      <c r="C31" s="217"/>
      <c r="D31" s="217"/>
      <c r="E31" s="217"/>
      <c r="F31" s="217"/>
      <c r="G31" s="217"/>
      <c r="H31" s="217"/>
      <c r="I31" s="266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66"/>
      <c r="AA31" s="217"/>
      <c r="AD31" s="217"/>
      <c r="AE31" s="236"/>
      <c r="AF31" s="225"/>
    </row>
    <row r="32" spans="1:32" x14ac:dyDescent="0.25">
      <c r="A32" s="233"/>
      <c r="B32" s="217"/>
      <c r="C32" s="217"/>
      <c r="D32" s="217"/>
      <c r="E32" s="217"/>
      <c r="F32" s="217"/>
      <c r="G32" s="217"/>
      <c r="H32" s="217"/>
      <c r="I32" s="266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66"/>
      <c r="AA32" s="217"/>
      <c r="AD32" s="217"/>
      <c r="AE32" s="236"/>
      <c r="AF32" s="225"/>
    </row>
    <row r="33" spans="1:32" x14ac:dyDescent="0.25">
      <c r="A33" s="233"/>
      <c r="B33" s="217"/>
      <c r="C33" s="217"/>
      <c r="D33" s="217"/>
      <c r="E33" s="217"/>
      <c r="F33" s="217"/>
      <c r="G33" s="217"/>
      <c r="H33" s="217"/>
      <c r="I33" s="266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66"/>
      <c r="AA33" s="217"/>
      <c r="AD33" s="217"/>
      <c r="AE33" s="224"/>
      <c r="AF33" s="225"/>
    </row>
    <row r="34" spans="1:32" x14ac:dyDescent="0.25">
      <c r="A34" s="234"/>
      <c r="B34" s="234"/>
      <c r="C34" s="265"/>
      <c r="D34" s="265"/>
      <c r="E34" s="234"/>
      <c r="F34" s="232"/>
      <c r="G34" s="232"/>
      <c r="H34" s="265"/>
      <c r="I34" s="232"/>
      <c r="J34" s="265"/>
      <c r="K34" s="265"/>
      <c r="L34" s="265"/>
      <c r="M34" s="265"/>
      <c r="N34" s="265"/>
      <c r="O34" s="217"/>
      <c r="P34" s="217"/>
      <c r="Q34" s="265"/>
      <c r="R34" s="224"/>
      <c r="S34" s="224"/>
      <c r="T34" s="224"/>
      <c r="U34" s="224"/>
      <c r="V34" s="224"/>
      <c r="W34" s="224"/>
      <c r="X34" s="225"/>
      <c r="Y34" s="450"/>
      <c r="Z34" s="232"/>
      <c r="AA34" s="225"/>
      <c r="AB34" s="227"/>
      <c r="AE34" s="227"/>
      <c r="AF34" s="225"/>
    </row>
    <row r="35" spans="1:32" x14ac:dyDescent="0.25">
      <c r="A35" s="232"/>
      <c r="B35" s="232"/>
      <c r="C35" s="265"/>
      <c r="D35" s="265"/>
      <c r="E35" s="266"/>
      <c r="F35" s="266"/>
      <c r="G35" s="266"/>
      <c r="H35" s="266"/>
      <c r="I35" s="266"/>
      <c r="J35" s="451"/>
      <c r="K35" s="266"/>
      <c r="L35" s="266"/>
      <c r="M35" s="266"/>
      <c r="N35" s="266"/>
      <c r="O35" s="217"/>
      <c r="P35" s="217"/>
      <c r="Q35" s="266"/>
      <c r="R35" s="217"/>
      <c r="S35" s="217"/>
      <c r="T35" s="217"/>
      <c r="U35" s="217"/>
      <c r="V35" s="217"/>
      <c r="W35" s="217"/>
      <c r="X35" s="217"/>
      <c r="Y35" s="217"/>
      <c r="Z35" s="266"/>
      <c r="AA35" s="217"/>
      <c r="AB35" s="227"/>
      <c r="AE35" s="227"/>
      <c r="AF35" s="225"/>
    </row>
    <row r="36" spans="1:32" x14ac:dyDescent="0.25">
      <c r="A36" s="266"/>
      <c r="B36" s="266"/>
      <c r="C36" s="265"/>
      <c r="D36" s="265"/>
      <c r="E36" s="266"/>
      <c r="F36" s="266"/>
      <c r="G36" s="266"/>
      <c r="H36" s="266"/>
      <c r="I36" s="266"/>
      <c r="J36" s="265"/>
      <c r="K36" s="266"/>
      <c r="L36" s="266"/>
      <c r="M36" s="266"/>
      <c r="N36" s="266"/>
      <c r="O36" s="217"/>
      <c r="P36" s="217"/>
      <c r="Q36" s="266"/>
      <c r="R36" s="217"/>
      <c r="S36" s="217"/>
      <c r="T36" s="217"/>
      <c r="U36" s="217"/>
      <c r="V36" s="217"/>
      <c r="W36" s="217"/>
      <c r="X36" s="217"/>
      <c r="Y36" s="217"/>
      <c r="Z36" s="266"/>
      <c r="AA36" s="217"/>
      <c r="AE36" s="227"/>
      <c r="AF36" s="225"/>
    </row>
    <row r="37" spans="1:32" x14ac:dyDescent="0.25">
      <c r="A37" s="266"/>
      <c r="B37" s="266"/>
      <c r="C37" s="266"/>
      <c r="D37" s="266"/>
      <c r="E37" s="266"/>
      <c r="F37" s="452"/>
      <c r="G37" s="452"/>
      <c r="H37" s="266"/>
      <c r="I37" s="266"/>
      <c r="J37" s="266"/>
      <c r="K37" s="266"/>
      <c r="L37" s="266"/>
      <c r="M37" s="266"/>
      <c r="N37" s="266"/>
      <c r="O37" s="217"/>
      <c r="P37" s="217"/>
      <c r="Q37" s="266"/>
      <c r="R37" s="217"/>
      <c r="S37" s="217"/>
      <c r="T37" s="217"/>
      <c r="U37" s="217"/>
      <c r="V37" s="217"/>
      <c r="W37" s="217"/>
      <c r="X37" s="217"/>
      <c r="Y37" s="217"/>
      <c r="Z37" s="266"/>
      <c r="AA37" s="217"/>
      <c r="AE37" s="227"/>
      <c r="AF37" s="225"/>
    </row>
    <row r="38" spans="1:32" x14ac:dyDescent="0.25">
      <c r="A38" s="238"/>
      <c r="B38" s="238"/>
      <c r="C38" s="238"/>
      <c r="D38" s="238"/>
      <c r="E38" s="238"/>
      <c r="F38" s="267"/>
      <c r="G38" s="267"/>
      <c r="H38" s="238"/>
      <c r="J38" s="238"/>
      <c r="K38" s="238"/>
      <c r="L38" s="238"/>
      <c r="M38" s="238"/>
      <c r="N38" s="238"/>
      <c r="O38" s="217"/>
      <c r="P38" s="217"/>
      <c r="Q38" s="238"/>
      <c r="AE38" s="227"/>
      <c r="AF38" s="225"/>
    </row>
    <row r="39" spans="1:32" x14ac:dyDescent="0.25">
      <c r="A39" s="238"/>
      <c r="B39" s="238"/>
      <c r="C39" s="238"/>
      <c r="D39" s="238"/>
      <c r="E39" s="238"/>
      <c r="F39" s="267"/>
      <c r="G39" s="267"/>
      <c r="H39" s="238"/>
      <c r="J39" s="238"/>
      <c r="K39" s="238"/>
      <c r="L39" s="238"/>
      <c r="M39" s="238"/>
      <c r="N39" s="238"/>
      <c r="O39" s="217"/>
      <c r="P39" s="217"/>
      <c r="Q39" s="238"/>
      <c r="AE39" s="227"/>
      <c r="AF39" s="225"/>
    </row>
    <row r="40" spans="1:32" x14ac:dyDescent="0.25">
      <c r="A40" s="238"/>
      <c r="B40" s="238"/>
      <c r="C40" s="238"/>
      <c r="D40" s="238"/>
      <c r="E40" s="238"/>
      <c r="F40" s="267"/>
      <c r="G40" s="267"/>
      <c r="H40" s="238"/>
      <c r="J40" s="238"/>
      <c r="K40" s="238"/>
      <c r="L40" s="238"/>
      <c r="M40" s="238"/>
      <c r="N40" s="238"/>
      <c r="O40" s="217"/>
      <c r="P40" s="217"/>
      <c r="Q40" s="238"/>
      <c r="AE40" s="227"/>
      <c r="AF40" s="225"/>
    </row>
    <row r="41" spans="1:32" x14ac:dyDescent="0.25">
      <c r="A41" s="238"/>
      <c r="B41" s="238"/>
      <c r="C41" s="238"/>
      <c r="D41" s="238"/>
      <c r="E41" s="238"/>
      <c r="F41" s="267"/>
      <c r="G41" s="267"/>
      <c r="H41" s="238"/>
      <c r="J41" s="238"/>
      <c r="K41" s="238"/>
      <c r="L41" s="238"/>
      <c r="M41" s="238"/>
      <c r="N41" s="238"/>
      <c r="O41" s="217"/>
      <c r="P41" s="217"/>
      <c r="Q41" s="238"/>
    </row>
    <row r="42" spans="1:32" x14ac:dyDescent="0.25">
      <c r="F42" s="267"/>
      <c r="G42" s="267"/>
      <c r="O42" s="225"/>
      <c r="P42" s="225"/>
    </row>
    <row r="43" spans="1:32" x14ac:dyDescent="0.25">
      <c r="F43" s="267"/>
      <c r="G43" s="267"/>
      <c r="O43" s="217"/>
    </row>
    <row r="44" spans="1:32" x14ac:dyDescent="0.25">
      <c r="F44" s="267"/>
      <c r="G44" s="267"/>
      <c r="O44" s="217"/>
    </row>
    <row r="45" spans="1:32" x14ac:dyDescent="0.25">
      <c r="F45" s="267"/>
      <c r="G45" s="267"/>
      <c r="O45" s="217"/>
    </row>
    <row r="46" spans="1:32" x14ac:dyDescent="0.25">
      <c r="F46" s="267"/>
      <c r="G46" s="267"/>
      <c r="O46" s="217"/>
    </row>
    <row r="47" spans="1:32" x14ac:dyDescent="0.25">
      <c r="F47" s="267"/>
      <c r="G47" s="267"/>
      <c r="O47" s="217"/>
    </row>
    <row r="48" spans="1:32" x14ac:dyDescent="0.25">
      <c r="F48" s="267"/>
      <c r="G48" s="267"/>
      <c r="O48" s="217"/>
    </row>
    <row r="49" spans="6:15" x14ac:dyDescent="0.25">
      <c r="F49" s="267"/>
      <c r="G49" s="267"/>
      <c r="O49" s="217"/>
    </row>
    <row r="50" spans="6:15" x14ac:dyDescent="0.25">
      <c r="F50" s="267"/>
      <c r="G50" s="267"/>
      <c r="O50" s="217"/>
    </row>
    <row r="51" spans="6:15" x14ac:dyDescent="0.25">
      <c r="F51" s="267"/>
      <c r="G51" s="267"/>
      <c r="O51" s="217"/>
    </row>
    <row r="52" spans="6:15" x14ac:dyDescent="0.25">
      <c r="F52" s="267"/>
      <c r="G52" s="267"/>
      <c r="O52" s="217"/>
    </row>
    <row r="53" spans="6:15" x14ac:dyDescent="0.25">
      <c r="F53" s="267"/>
      <c r="G53" s="267"/>
      <c r="O53" s="217"/>
    </row>
    <row r="54" spans="6:15" x14ac:dyDescent="0.25">
      <c r="F54" s="267"/>
      <c r="G54" s="267"/>
      <c r="O54" s="217"/>
    </row>
    <row r="55" spans="6:15" x14ac:dyDescent="0.25">
      <c r="F55" s="267"/>
      <c r="G55" s="267"/>
      <c r="O55" s="217"/>
    </row>
    <row r="56" spans="6:15" x14ac:dyDescent="0.25">
      <c r="F56" s="267"/>
      <c r="G56" s="267"/>
      <c r="O56" s="217"/>
    </row>
    <row r="57" spans="6:15" x14ac:dyDescent="0.25">
      <c r="F57" s="267"/>
      <c r="G57" s="267"/>
      <c r="O57" s="217"/>
    </row>
    <row r="58" spans="6:15" x14ac:dyDescent="0.25">
      <c r="F58" s="267"/>
      <c r="G58" s="267"/>
      <c r="O58" s="217"/>
    </row>
    <row r="59" spans="6:15" x14ac:dyDescent="0.25">
      <c r="F59" s="267"/>
      <c r="G59" s="267"/>
      <c r="O59" s="217"/>
    </row>
    <row r="60" spans="6:15" x14ac:dyDescent="0.25">
      <c r="F60" s="267"/>
      <c r="G60" s="267"/>
      <c r="O60" s="217"/>
    </row>
    <row r="61" spans="6:15" x14ac:dyDescent="0.25">
      <c r="F61" s="267"/>
      <c r="G61" s="267"/>
      <c r="O61" s="217"/>
    </row>
    <row r="62" spans="6:15" x14ac:dyDescent="0.25">
      <c r="F62" s="267"/>
      <c r="G62" s="267"/>
      <c r="O62" s="217"/>
    </row>
    <row r="63" spans="6:15" x14ac:dyDescent="0.25">
      <c r="F63" s="267"/>
      <c r="G63" s="267"/>
      <c r="O63" s="217"/>
    </row>
    <row r="64" spans="6:15" x14ac:dyDescent="0.25">
      <c r="F64" s="267"/>
      <c r="G64" s="267"/>
      <c r="O64" s="217"/>
    </row>
    <row r="65" spans="6:15" x14ac:dyDescent="0.25">
      <c r="F65" s="267"/>
      <c r="G65" s="267"/>
      <c r="O65" s="217"/>
    </row>
    <row r="66" spans="6:15" x14ac:dyDescent="0.25">
      <c r="F66" s="267"/>
      <c r="G66" s="267"/>
    </row>
    <row r="67" spans="6:15" x14ac:dyDescent="0.25">
      <c r="F67" s="267"/>
      <c r="G67" s="267"/>
    </row>
    <row r="68" spans="6:15" x14ac:dyDescent="0.25">
      <c r="F68" s="267"/>
      <c r="G68" s="267"/>
    </row>
    <row r="69" spans="6:15" x14ac:dyDescent="0.25">
      <c r="F69" s="267"/>
      <c r="G69" s="267"/>
    </row>
    <row r="70" spans="6:15" x14ac:dyDescent="0.25">
      <c r="F70" s="267"/>
      <c r="G70" s="267"/>
    </row>
    <row r="71" spans="6:15" x14ac:dyDescent="0.25">
      <c r="F71" s="267"/>
      <c r="G71" s="267"/>
    </row>
    <row r="72" spans="6:15" x14ac:dyDescent="0.25">
      <c r="F72" s="267"/>
      <c r="G72" s="267"/>
    </row>
    <row r="73" spans="6:15" x14ac:dyDescent="0.25">
      <c r="F73" s="267"/>
      <c r="G73" s="267"/>
    </row>
    <row r="74" spans="6:15" x14ac:dyDescent="0.25">
      <c r="F74" s="267"/>
      <c r="G74" s="267"/>
    </row>
    <row r="75" spans="6:15" x14ac:dyDescent="0.25">
      <c r="F75" s="267"/>
      <c r="G75" s="267"/>
    </row>
    <row r="76" spans="6:15" x14ac:dyDescent="0.25">
      <c r="F76" s="267"/>
      <c r="G76" s="267"/>
    </row>
    <row r="77" spans="6:15" x14ac:dyDescent="0.25">
      <c r="F77" s="267"/>
      <c r="G77" s="267"/>
    </row>
    <row r="78" spans="6:15" x14ac:dyDescent="0.25">
      <c r="F78" s="267"/>
      <c r="G78" s="267"/>
    </row>
    <row r="79" spans="6:15" x14ac:dyDescent="0.25">
      <c r="F79" s="267"/>
      <c r="G79" s="267"/>
    </row>
    <row r="80" spans="6:15" x14ac:dyDescent="0.25">
      <c r="F80" s="267"/>
      <c r="G80" s="267"/>
    </row>
    <row r="81" spans="6:7" x14ac:dyDescent="0.25">
      <c r="F81" s="267"/>
      <c r="G81" s="267"/>
    </row>
    <row r="82" spans="6:7" x14ac:dyDescent="0.25">
      <c r="F82" s="267"/>
      <c r="G82" s="267"/>
    </row>
    <row r="83" spans="6:7" x14ac:dyDescent="0.25">
      <c r="F83" s="267"/>
      <c r="G83" s="267"/>
    </row>
    <row r="84" spans="6:7" x14ac:dyDescent="0.25">
      <c r="F84" s="267"/>
      <c r="G84" s="267"/>
    </row>
    <row r="85" spans="6:7" x14ac:dyDescent="0.25">
      <c r="F85" s="267"/>
      <c r="G85" s="267"/>
    </row>
    <row r="86" spans="6:7" x14ac:dyDescent="0.25">
      <c r="F86" s="267"/>
      <c r="G86" s="267"/>
    </row>
    <row r="87" spans="6:7" x14ac:dyDescent="0.25">
      <c r="F87" s="267"/>
      <c r="G87" s="267"/>
    </row>
    <row r="88" spans="6:7" x14ac:dyDescent="0.25">
      <c r="F88" s="267"/>
      <c r="G88" s="267"/>
    </row>
    <row r="89" spans="6:7" x14ac:dyDescent="0.25">
      <c r="F89" s="267"/>
      <c r="G89" s="267"/>
    </row>
    <row r="90" spans="6:7" x14ac:dyDescent="0.25">
      <c r="F90" s="267"/>
      <c r="G90" s="267"/>
    </row>
  </sheetData>
  <mergeCells count="34">
    <mergeCell ref="A29:G29"/>
    <mergeCell ref="A30:G30"/>
    <mergeCell ref="X8:X9"/>
    <mergeCell ref="Y8:Y9"/>
    <mergeCell ref="Z8:Z9"/>
    <mergeCell ref="A26:G26"/>
    <mergeCell ref="A27:G27"/>
    <mergeCell ref="A28:G28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38</v>
      </c>
    </row>
    <row r="3" spans="2:2" x14ac:dyDescent="0.25">
      <c r="B3" t="s">
        <v>39</v>
      </c>
    </row>
    <row r="4" spans="2:2" x14ac:dyDescent="0.25">
      <c r="B4" t="s">
        <v>40</v>
      </c>
    </row>
    <row r="5" spans="2:2" x14ac:dyDescent="0.25">
      <c r="B5" t="s">
        <v>41</v>
      </c>
    </row>
    <row r="6" spans="2:2" x14ac:dyDescent="0.25">
      <c r="B6" t="s">
        <v>42</v>
      </c>
    </row>
    <row r="7" spans="2:2" x14ac:dyDescent="0.25">
      <c r="B7" t="s">
        <v>43</v>
      </c>
    </row>
    <row r="8" spans="2:2" x14ac:dyDescent="0.25">
      <c r="B8" t="s">
        <v>1</v>
      </c>
    </row>
    <row r="9" spans="2:2" x14ac:dyDescent="0.25">
      <c r="B9" t="s">
        <v>44</v>
      </c>
    </row>
    <row r="10" spans="2:2" x14ac:dyDescent="0.25">
      <c r="B10" t="s">
        <v>45</v>
      </c>
    </row>
    <row r="11" spans="2:2" x14ac:dyDescent="0.25">
      <c r="B11" t="s">
        <v>46</v>
      </c>
    </row>
    <row r="12" spans="2:2" x14ac:dyDescent="0.25">
      <c r="B12" t="s">
        <v>47</v>
      </c>
    </row>
    <row r="13" spans="2:2" x14ac:dyDescent="0.25">
      <c r="B13" t="s">
        <v>48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zoomScale="70" zoomScaleNormal="70" workbookViewId="0">
      <selection activeCell="B7" sqref="B7:B9"/>
    </sheetView>
  </sheetViews>
  <sheetFormatPr defaultRowHeight="15" x14ac:dyDescent="0.25"/>
  <cols>
    <col min="1" max="1" width="12.85546875" customWidth="1"/>
    <col min="2" max="2" width="13.28515625" customWidth="1"/>
    <col min="3" max="3" width="11.140625" customWidth="1"/>
    <col min="4" max="4" width="17.7109375" customWidth="1"/>
    <col min="6" max="6" width="11.28515625" customWidth="1"/>
    <col min="7" max="7" width="10.7109375" customWidth="1"/>
    <col min="9" max="9" width="10.42578125" customWidth="1"/>
    <col min="10" max="10" width="11.85546875" customWidth="1"/>
    <col min="11" max="11" width="13.28515625" customWidth="1"/>
    <col min="12" max="12" width="12.85546875" customWidth="1"/>
    <col min="14" max="14" width="12.42578125" customWidth="1"/>
    <col min="15" max="15" width="9.85546875" customWidth="1"/>
    <col min="22" max="22" width="12.140625" customWidth="1"/>
    <col min="27" max="27" width="10.28515625" customWidth="1"/>
  </cols>
  <sheetData>
    <row r="1" spans="1:28" ht="16.5" x14ac:dyDescent="0.25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</row>
    <row r="2" spans="1:28" x14ac:dyDescent="0.25">
      <c r="A2" t="s">
        <v>0</v>
      </c>
      <c r="O2" s="5"/>
      <c r="P2" s="5" t="s">
        <v>39</v>
      </c>
      <c r="Q2" s="5">
        <v>2019</v>
      </c>
      <c r="R2" t="s">
        <v>3</v>
      </c>
      <c r="Y2" s="6"/>
      <c r="Z2" s="6"/>
      <c r="AA2" s="6"/>
      <c r="AB2" s="6"/>
    </row>
    <row r="3" spans="1:28" x14ac:dyDescent="0.25">
      <c r="A3" s="292" t="s">
        <v>49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Y3" s="6"/>
      <c r="Z3" s="6"/>
      <c r="AA3" s="6"/>
      <c r="AB3" s="6"/>
    </row>
    <row r="4" spans="1:28" x14ac:dyDescent="0.25">
      <c r="A4" s="290" t="s">
        <v>4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"/>
      <c r="X4" s="2"/>
      <c r="Y4" s="2"/>
      <c r="Z4" s="2"/>
      <c r="AA4" s="2"/>
      <c r="AB4" s="2"/>
    </row>
    <row r="5" spans="1:28" ht="19.5" thickBot="1" x14ac:dyDescent="0.3">
      <c r="A5" s="3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8" ht="21" customHeight="1" thickBot="1" x14ac:dyDescent="0.3">
      <c r="A6" s="277" t="s">
        <v>5</v>
      </c>
      <c r="B6" s="278"/>
      <c r="C6" s="278"/>
      <c r="D6" s="278"/>
      <c r="E6" s="278"/>
      <c r="F6" s="278"/>
      <c r="G6" s="278"/>
      <c r="H6" s="278"/>
      <c r="I6" s="279"/>
      <c r="J6" s="277" t="s">
        <v>6</v>
      </c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9"/>
      <c r="W6" s="275" t="s">
        <v>7</v>
      </c>
      <c r="X6" s="280" t="s">
        <v>8</v>
      </c>
      <c r="Y6" s="281"/>
      <c r="Z6" s="282"/>
      <c r="AA6" s="287" t="s">
        <v>9</v>
      </c>
    </row>
    <row r="7" spans="1:28" ht="37.15" customHeight="1" thickBot="1" x14ac:dyDescent="0.3">
      <c r="A7" s="275" t="s">
        <v>10</v>
      </c>
      <c r="B7" s="275" t="s">
        <v>11</v>
      </c>
      <c r="C7" s="275" t="s">
        <v>12</v>
      </c>
      <c r="D7" s="275" t="s">
        <v>13</v>
      </c>
      <c r="E7" s="275" t="s">
        <v>14</v>
      </c>
      <c r="F7" s="275" t="s">
        <v>15</v>
      </c>
      <c r="G7" s="275" t="s">
        <v>16</v>
      </c>
      <c r="H7" s="275" t="s">
        <v>17</v>
      </c>
      <c r="I7" s="275" t="s">
        <v>18</v>
      </c>
      <c r="J7" s="287" t="s">
        <v>19</v>
      </c>
      <c r="K7" s="275" t="s">
        <v>20</v>
      </c>
      <c r="L7" s="275" t="s">
        <v>21</v>
      </c>
      <c r="M7" s="277" t="s">
        <v>22</v>
      </c>
      <c r="N7" s="278"/>
      <c r="O7" s="278"/>
      <c r="P7" s="278"/>
      <c r="Q7" s="278"/>
      <c r="R7" s="278"/>
      <c r="S7" s="278"/>
      <c r="T7" s="278"/>
      <c r="U7" s="279"/>
      <c r="V7" s="275" t="s">
        <v>23</v>
      </c>
      <c r="W7" s="276"/>
      <c r="X7" s="283"/>
      <c r="Y7" s="284"/>
      <c r="Z7" s="285"/>
      <c r="AA7" s="288"/>
    </row>
    <row r="8" spans="1:28" ht="57" customHeight="1" thickBot="1" x14ac:dyDescent="0.3">
      <c r="A8" s="276"/>
      <c r="B8" s="276"/>
      <c r="C8" s="276"/>
      <c r="D8" s="276"/>
      <c r="E8" s="276"/>
      <c r="F8" s="276"/>
      <c r="G8" s="276"/>
      <c r="H8" s="276"/>
      <c r="I8" s="276"/>
      <c r="J8" s="288"/>
      <c r="K8" s="276"/>
      <c r="L8" s="276"/>
      <c r="M8" s="275" t="s">
        <v>24</v>
      </c>
      <c r="N8" s="277" t="s">
        <v>25</v>
      </c>
      <c r="O8" s="278"/>
      <c r="P8" s="279"/>
      <c r="Q8" s="277" t="s">
        <v>26</v>
      </c>
      <c r="R8" s="278"/>
      <c r="S8" s="278"/>
      <c r="T8" s="279"/>
      <c r="U8" s="275" t="s">
        <v>27</v>
      </c>
      <c r="V8" s="276"/>
      <c r="W8" s="276"/>
      <c r="X8" s="275" t="s">
        <v>28</v>
      </c>
      <c r="Y8" s="275" t="s">
        <v>29</v>
      </c>
      <c r="Z8" s="275" t="s">
        <v>30</v>
      </c>
      <c r="AA8" s="288"/>
    </row>
    <row r="9" spans="1:28" ht="123.6" customHeight="1" thickBot="1" x14ac:dyDescent="0.3">
      <c r="A9" s="276"/>
      <c r="B9" s="276"/>
      <c r="C9" s="276"/>
      <c r="D9" s="276"/>
      <c r="E9" s="276"/>
      <c r="F9" s="276"/>
      <c r="G9" s="276"/>
      <c r="H9" s="276"/>
      <c r="I9" s="276"/>
      <c r="J9" s="288"/>
      <c r="K9" s="276"/>
      <c r="L9" s="276"/>
      <c r="M9" s="276"/>
      <c r="N9" s="30" t="s">
        <v>31</v>
      </c>
      <c r="O9" s="30" t="s">
        <v>32</v>
      </c>
      <c r="P9" s="30" t="s">
        <v>33</v>
      </c>
      <c r="Q9" s="30" t="s">
        <v>34</v>
      </c>
      <c r="R9" s="30" t="s">
        <v>35</v>
      </c>
      <c r="S9" s="30" t="s">
        <v>36</v>
      </c>
      <c r="T9" s="30" t="s">
        <v>37</v>
      </c>
      <c r="U9" s="276"/>
      <c r="V9" s="276"/>
      <c r="W9" s="276"/>
      <c r="X9" s="276"/>
      <c r="Y9" s="276"/>
      <c r="Z9" s="276"/>
      <c r="AA9" s="288"/>
    </row>
    <row r="10" spans="1:28" ht="15.75" thickBot="1" x14ac:dyDescent="0.3">
      <c r="A10" s="31">
        <v>1</v>
      </c>
      <c r="B10" s="32">
        <v>2</v>
      </c>
      <c r="C10" s="12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3">
        <v>18</v>
      </c>
      <c r="S10" s="13">
        <v>19</v>
      </c>
      <c r="T10" s="13">
        <v>20</v>
      </c>
      <c r="U10" s="13">
        <v>21</v>
      </c>
      <c r="V10" s="13">
        <v>22</v>
      </c>
      <c r="W10" s="13">
        <v>23</v>
      </c>
      <c r="X10" s="13">
        <v>24</v>
      </c>
      <c r="Y10" s="13">
        <v>25</v>
      </c>
      <c r="Z10" s="13">
        <v>26</v>
      </c>
      <c r="AA10" s="14">
        <v>27</v>
      </c>
    </row>
    <row r="11" spans="1:28" ht="16.5" x14ac:dyDescent="0.25">
      <c r="A11" s="286" t="s">
        <v>50</v>
      </c>
      <c r="B11" s="286"/>
      <c r="C11" s="286"/>
      <c r="D11" s="286"/>
      <c r="E11" s="286"/>
      <c r="F11" s="286"/>
      <c r="G11" s="286"/>
      <c r="H11" s="8" t="s">
        <v>51</v>
      </c>
      <c r="I11" s="9">
        <f>SUM(I15+I12)</f>
        <v>0</v>
      </c>
      <c r="J11" s="8" t="s">
        <v>52</v>
      </c>
      <c r="K11" s="8" t="s">
        <v>52</v>
      </c>
      <c r="L11" s="8" t="s">
        <v>52</v>
      </c>
      <c r="M11" s="9">
        <f>M12</f>
        <v>0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16.5" x14ac:dyDescent="0.25">
      <c r="A12" s="286" t="s">
        <v>53</v>
      </c>
      <c r="B12" s="286"/>
      <c r="C12" s="286"/>
      <c r="D12" s="286"/>
      <c r="E12" s="286"/>
      <c r="F12" s="286"/>
      <c r="G12" s="286"/>
      <c r="H12" s="8" t="s">
        <v>54</v>
      </c>
      <c r="I12" s="9">
        <v>0</v>
      </c>
      <c r="J12" s="8" t="s">
        <v>52</v>
      </c>
      <c r="K12" s="8" t="s">
        <v>52</v>
      </c>
      <c r="L12" s="8" t="s">
        <v>52</v>
      </c>
      <c r="M12" s="9">
        <v>0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16.5" x14ac:dyDescent="0.25">
      <c r="A13" s="286" t="s">
        <v>55</v>
      </c>
      <c r="B13" s="286"/>
      <c r="C13" s="286"/>
      <c r="D13" s="286"/>
      <c r="E13" s="286"/>
      <c r="F13" s="286"/>
      <c r="G13" s="286"/>
      <c r="H13" s="8" t="s">
        <v>56</v>
      </c>
      <c r="I13" s="9"/>
      <c r="J13" s="8" t="s">
        <v>52</v>
      </c>
      <c r="K13" s="8" t="s">
        <v>52</v>
      </c>
      <c r="L13" s="8" t="s">
        <v>52</v>
      </c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16.5" x14ac:dyDescent="0.25">
      <c r="A14" s="286" t="s">
        <v>57</v>
      </c>
      <c r="B14" s="286"/>
      <c r="C14" s="286"/>
      <c r="D14" s="286"/>
      <c r="E14" s="286"/>
      <c r="F14" s="286"/>
      <c r="G14" s="286"/>
      <c r="H14" s="8" t="s">
        <v>58</v>
      </c>
      <c r="I14" s="9"/>
      <c r="J14" s="8" t="s">
        <v>52</v>
      </c>
      <c r="K14" s="8" t="s">
        <v>52</v>
      </c>
      <c r="L14" s="8" t="s">
        <v>52</v>
      </c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16.5" x14ac:dyDescent="0.25">
      <c r="A15" s="286" t="s">
        <v>59</v>
      </c>
      <c r="B15" s="286"/>
      <c r="C15" s="286"/>
      <c r="D15" s="286"/>
      <c r="E15" s="286"/>
      <c r="F15" s="286"/>
      <c r="G15" s="286"/>
      <c r="H15" s="8" t="s">
        <v>60</v>
      </c>
      <c r="I15" s="9"/>
      <c r="J15" s="8" t="s">
        <v>52</v>
      </c>
      <c r="K15" s="8" t="s">
        <v>52</v>
      </c>
      <c r="L15" s="8" t="s">
        <v>52</v>
      </c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16.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</sheetData>
  <mergeCells count="34">
    <mergeCell ref="A1:Q1"/>
    <mergeCell ref="A3:V3"/>
    <mergeCell ref="A4:V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A14:G14"/>
    <mergeCell ref="A15:G15"/>
    <mergeCell ref="X8:X9"/>
    <mergeCell ref="Y8:Y9"/>
    <mergeCell ref="Z8:Z9"/>
    <mergeCell ref="A11:G11"/>
    <mergeCell ref="A12:G12"/>
    <mergeCell ref="A13:G13"/>
    <mergeCell ref="V7:V9"/>
    <mergeCell ref="M8:M9"/>
    <mergeCell ref="N8:P8"/>
    <mergeCell ref="Q8:T8"/>
    <mergeCell ref="U8:U9"/>
    <mergeCell ref="X6:Z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2"/>
  <sheetViews>
    <sheetView zoomScale="85" zoomScaleNormal="85" workbookViewId="0">
      <selection activeCell="I11" sqref="I11:I16"/>
    </sheetView>
  </sheetViews>
  <sheetFormatPr defaultColWidth="9.140625" defaultRowHeight="16.5" x14ac:dyDescent="0.3"/>
  <cols>
    <col min="1" max="1" width="10.7109375" style="35" customWidth="1"/>
    <col min="2" max="2" width="18.28515625" style="35" customWidth="1"/>
    <col min="3" max="3" width="9.140625" style="35" customWidth="1"/>
    <col min="4" max="4" width="17.5703125" style="35" customWidth="1"/>
    <col min="5" max="5" width="9.140625" style="35" customWidth="1"/>
    <col min="6" max="6" width="14.42578125" style="35" customWidth="1"/>
    <col min="7" max="7" width="13.140625" style="35" customWidth="1"/>
    <col min="8" max="9" width="9.140625" style="35" customWidth="1"/>
    <col min="10" max="10" width="27.7109375" style="33" customWidth="1"/>
    <col min="11" max="11" width="9.140625" style="33"/>
    <col min="12" max="12" width="11" style="33" customWidth="1"/>
    <col min="13" max="21" width="9.140625" style="33"/>
    <col min="22" max="22" width="10.5703125" style="33" customWidth="1"/>
    <col min="23" max="23" width="12.85546875" style="33" customWidth="1"/>
    <col min="24" max="24" width="12.42578125" style="33" customWidth="1"/>
    <col min="25" max="25" width="10.140625" style="33" customWidth="1"/>
    <col min="26" max="26" width="15.85546875" style="33" customWidth="1"/>
    <col min="27" max="16384" width="9.140625" style="33"/>
  </cols>
  <sheetData>
    <row r="1" spans="1:29" x14ac:dyDescent="0.25">
      <c r="A1" s="293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</row>
    <row r="2" spans="1:29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Q2" s="34" t="s">
        <v>94</v>
      </c>
      <c r="R2" s="35" t="s">
        <v>2</v>
      </c>
      <c r="S2" s="34">
        <v>2019</v>
      </c>
      <c r="T2" s="33" t="s">
        <v>3</v>
      </c>
      <c r="Y2" s="36"/>
      <c r="Z2" s="36"/>
      <c r="AA2" s="36"/>
      <c r="AB2" s="36"/>
      <c r="AC2" s="36"/>
    </row>
    <row r="3" spans="1:29" ht="15" x14ac:dyDescent="0.25">
      <c r="A3" s="294" t="s">
        <v>49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Y3" s="36"/>
      <c r="Z3" s="36"/>
      <c r="AA3" s="36"/>
      <c r="AB3" s="36"/>
      <c r="AC3" s="36"/>
    </row>
    <row r="4" spans="1:29" ht="15" x14ac:dyDescent="0.25">
      <c r="A4" s="295" t="s">
        <v>4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37"/>
      <c r="X4" s="37"/>
      <c r="Y4" s="37"/>
      <c r="Z4" s="37"/>
      <c r="AA4" s="37"/>
      <c r="AB4" s="37"/>
      <c r="AC4" s="37"/>
    </row>
    <row r="5" spans="1:29" s="35" customFormat="1" ht="27.75" customHeight="1" thickBot="1" x14ac:dyDescent="0.35">
      <c r="A5" s="38"/>
      <c r="B5" s="38"/>
      <c r="C5" s="38"/>
      <c r="D5" s="38"/>
      <c r="E5" s="38"/>
      <c r="F5" s="38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3"/>
      <c r="V5" s="33"/>
      <c r="W5" s="33"/>
      <c r="X5" s="33"/>
      <c r="Y5" s="33"/>
      <c r="Z5" s="33"/>
      <c r="AA5" s="33"/>
      <c r="AB5" s="33"/>
      <c r="AC5" s="33"/>
    </row>
    <row r="6" spans="1:29" s="35" customFormat="1" ht="26.25" customHeight="1" thickBot="1" x14ac:dyDescent="0.35">
      <c r="A6" s="297" t="s">
        <v>5</v>
      </c>
      <c r="B6" s="298"/>
      <c r="C6" s="298"/>
      <c r="D6" s="298"/>
      <c r="E6" s="298"/>
      <c r="F6" s="298"/>
      <c r="G6" s="298"/>
      <c r="H6" s="298"/>
      <c r="I6" s="299"/>
      <c r="J6" s="297" t="s">
        <v>6</v>
      </c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9"/>
      <c r="W6" s="302" t="s">
        <v>7</v>
      </c>
      <c r="X6" s="306" t="s">
        <v>8</v>
      </c>
      <c r="Y6" s="307"/>
      <c r="Z6" s="308"/>
      <c r="AA6" s="300" t="s">
        <v>9</v>
      </c>
      <c r="AB6" s="33"/>
      <c r="AC6" s="33"/>
    </row>
    <row r="7" spans="1:29" s="35" customFormat="1" ht="90.75" customHeight="1" thickBot="1" x14ac:dyDescent="0.35">
      <c r="A7" s="302" t="s">
        <v>10</v>
      </c>
      <c r="B7" s="302" t="s">
        <v>11</v>
      </c>
      <c r="C7" s="302" t="s">
        <v>12</v>
      </c>
      <c r="D7" s="302" t="s">
        <v>13</v>
      </c>
      <c r="E7" s="302" t="s">
        <v>14</v>
      </c>
      <c r="F7" s="302" t="s">
        <v>15</v>
      </c>
      <c r="G7" s="302" t="s">
        <v>16</v>
      </c>
      <c r="H7" s="302" t="s">
        <v>17</v>
      </c>
      <c r="I7" s="302" t="s">
        <v>18</v>
      </c>
      <c r="J7" s="300" t="s">
        <v>19</v>
      </c>
      <c r="K7" s="302" t="s">
        <v>20</v>
      </c>
      <c r="L7" s="302" t="s">
        <v>21</v>
      </c>
      <c r="M7" s="297" t="s">
        <v>22</v>
      </c>
      <c r="N7" s="298"/>
      <c r="O7" s="298"/>
      <c r="P7" s="298"/>
      <c r="Q7" s="298"/>
      <c r="R7" s="298"/>
      <c r="S7" s="298"/>
      <c r="T7" s="298"/>
      <c r="U7" s="299"/>
      <c r="V7" s="302" t="s">
        <v>23</v>
      </c>
      <c r="W7" s="303"/>
      <c r="X7" s="309"/>
      <c r="Y7" s="310"/>
      <c r="Z7" s="311"/>
      <c r="AA7" s="301"/>
      <c r="AB7" s="33"/>
      <c r="AC7" s="33"/>
    </row>
    <row r="8" spans="1:29" s="35" customFormat="1" ht="63" customHeight="1" thickBot="1" x14ac:dyDescent="0.35">
      <c r="A8" s="303"/>
      <c r="B8" s="303"/>
      <c r="C8" s="303"/>
      <c r="D8" s="303"/>
      <c r="E8" s="303"/>
      <c r="F8" s="303"/>
      <c r="G8" s="303"/>
      <c r="H8" s="303"/>
      <c r="I8" s="303"/>
      <c r="J8" s="301"/>
      <c r="K8" s="303"/>
      <c r="L8" s="303"/>
      <c r="M8" s="302" t="s">
        <v>24</v>
      </c>
      <c r="N8" s="297" t="s">
        <v>25</v>
      </c>
      <c r="O8" s="298"/>
      <c r="P8" s="299"/>
      <c r="Q8" s="297" t="s">
        <v>26</v>
      </c>
      <c r="R8" s="298"/>
      <c r="S8" s="298"/>
      <c r="T8" s="299"/>
      <c r="U8" s="302" t="s">
        <v>27</v>
      </c>
      <c r="V8" s="303"/>
      <c r="W8" s="303"/>
      <c r="X8" s="302" t="s">
        <v>28</v>
      </c>
      <c r="Y8" s="302" t="s">
        <v>29</v>
      </c>
      <c r="Z8" s="302" t="s">
        <v>30</v>
      </c>
      <c r="AA8" s="301"/>
      <c r="AB8" s="33"/>
      <c r="AC8" s="33"/>
    </row>
    <row r="9" spans="1:29" s="35" customFormat="1" ht="81" customHeight="1" thickBot="1" x14ac:dyDescent="0.35">
      <c r="A9" s="303"/>
      <c r="B9" s="303"/>
      <c r="C9" s="303"/>
      <c r="D9" s="303"/>
      <c r="E9" s="303"/>
      <c r="F9" s="303"/>
      <c r="G9" s="303"/>
      <c r="H9" s="303"/>
      <c r="I9" s="303"/>
      <c r="J9" s="301"/>
      <c r="K9" s="303"/>
      <c r="L9" s="303"/>
      <c r="M9" s="303"/>
      <c r="N9" s="40" t="s">
        <v>31</v>
      </c>
      <c r="O9" s="40" t="s">
        <v>32</v>
      </c>
      <c r="P9" s="40" t="s">
        <v>33</v>
      </c>
      <c r="Q9" s="40" t="s">
        <v>34</v>
      </c>
      <c r="R9" s="40" t="s">
        <v>35</v>
      </c>
      <c r="S9" s="40" t="s">
        <v>36</v>
      </c>
      <c r="T9" s="40" t="s">
        <v>37</v>
      </c>
      <c r="U9" s="303"/>
      <c r="V9" s="303"/>
      <c r="W9" s="303"/>
      <c r="X9" s="303"/>
      <c r="Y9" s="303"/>
      <c r="Z9" s="303"/>
      <c r="AA9" s="301"/>
      <c r="AB9" s="33"/>
      <c r="AC9" s="33"/>
    </row>
    <row r="10" spans="1:29" s="35" customFormat="1" ht="27.75" customHeight="1" thickBot="1" x14ac:dyDescent="0.35">
      <c r="A10" s="41">
        <v>1</v>
      </c>
      <c r="B10" s="42">
        <v>2</v>
      </c>
      <c r="C10" s="43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  <c r="J10" s="44">
        <v>10</v>
      </c>
      <c r="K10" s="44">
        <v>11</v>
      </c>
      <c r="L10" s="44">
        <v>12</v>
      </c>
      <c r="M10" s="44">
        <v>13</v>
      </c>
      <c r="N10" s="44">
        <v>14</v>
      </c>
      <c r="O10" s="44">
        <v>15</v>
      </c>
      <c r="P10" s="44">
        <v>16</v>
      </c>
      <c r="Q10" s="44">
        <v>17</v>
      </c>
      <c r="R10" s="44">
        <v>18</v>
      </c>
      <c r="S10" s="44">
        <v>19</v>
      </c>
      <c r="T10" s="44">
        <v>20</v>
      </c>
      <c r="U10" s="44">
        <v>21</v>
      </c>
      <c r="V10" s="44">
        <v>22</v>
      </c>
      <c r="W10" s="44">
        <v>23</v>
      </c>
      <c r="X10" s="44">
        <v>24</v>
      </c>
      <c r="Y10" s="44">
        <v>25</v>
      </c>
      <c r="Z10" s="44">
        <v>26</v>
      </c>
      <c r="AA10" s="45">
        <v>27</v>
      </c>
      <c r="AB10" s="33"/>
      <c r="AC10" s="33"/>
    </row>
    <row r="11" spans="1:29" s="35" customFormat="1" ht="27.75" customHeight="1" x14ac:dyDescent="0.3">
      <c r="A11" s="46">
        <v>1</v>
      </c>
      <c r="B11" s="47" t="s">
        <v>49</v>
      </c>
      <c r="C11" s="47" t="s">
        <v>61</v>
      </c>
      <c r="D11" s="48" t="s">
        <v>95</v>
      </c>
      <c r="E11" s="47">
        <v>110</v>
      </c>
      <c r="F11" s="49" t="s">
        <v>96</v>
      </c>
      <c r="G11" s="49" t="s">
        <v>97</v>
      </c>
      <c r="H11" s="50" t="s">
        <v>54</v>
      </c>
      <c r="I11" s="50">
        <v>1</v>
      </c>
      <c r="J11" s="48" t="s">
        <v>95</v>
      </c>
      <c r="K11" s="51"/>
      <c r="L11" s="47"/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52">
        <v>0</v>
      </c>
      <c r="W11" s="47"/>
      <c r="X11" s="51"/>
      <c r="Y11" s="51"/>
      <c r="Z11" s="47"/>
      <c r="AA11" s="47">
        <v>1</v>
      </c>
      <c r="AB11" s="33"/>
      <c r="AC11" s="33"/>
    </row>
    <row r="12" spans="1:29" s="35" customFormat="1" ht="27.75" customHeight="1" x14ac:dyDescent="0.3">
      <c r="A12" s="46">
        <v>2</v>
      </c>
      <c r="B12" s="47" t="s">
        <v>98</v>
      </c>
      <c r="C12" s="47" t="s">
        <v>61</v>
      </c>
      <c r="D12" s="48" t="s">
        <v>99</v>
      </c>
      <c r="E12" s="47">
        <v>35</v>
      </c>
      <c r="F12" s="47" t="s">
        <v>100</v>
      </c>
      <c r="G12" s="47" t="s">
        <v>101</v>
      </c>
      <c r="H12" s="47" t="s">
        <v>54</v>
      </c>
      <c r="I12" s="53">
        <v>3.42</v>
      </c>
      <c r="J12" s="48" t="s">
        <v>99</v>
      </c>
      <c r="K12" s="54"/>
      <c r="L12" s="54"/>
      <c r="M12" s="47">
        <v>16</v>
      </c>
      <c r="N12" s="47">
        <v>0</v>
      </c>
      <c r="O12" s="47">
        <v>0</v>
      </c>
      <c r="P12" s="47">
        <v>13</v>
      </c>
      <c r="Q12" s="47">
        <v>0</v>
      </c>
      <c r="R12" s="47">
        <v>0</v>
      </c>
      <c r="S12" s="47">
        <v>8</v>
      </c>
      <c r="T12" s="55">
        <v>5</v>
      </c>
      <c r="U12" s="47">
        <v>3</v>
      </c>
      <c r="V12" s="56">
        <v>0</v>
      </c>
      <c r="W12" s="47" t="s">
        <v>102</v>
      </c>
      <c r="X12" s="57"/>
      <c r="Y12" s="57"/>
      <c r="Z12" s="58"/>
      <c r="AA12" s="47">
        <v>1</v>
      </c>
      <c r="AB12" s="33"/>
      <c r="AC12" s="33"/>
    </row>
    <row r="13" spans="1:29" s="35" customFormat="1" ht="81" customHeight="1" x14ac:dyDescent="0.3">
      <c r="A13" s="59">
        <v>3</v>
      </c>
      <c r="B13" s="47" t="s">
        <v>49</v>
      </c>
      <c r="C13" s="47" t="s">
        <v>61</v>
      </c>
      <c r="D13" s="47" t="s">
        <v>103</v>
      </c>
      <c r="E13" s="47" t="s">
        <v>104</v>
      </c>
      <c r="F13" s="49" t="s">
        <v>105</v>
      </c>
      <c r="G13" s="49" t="s">
        <v>106</v>
      </c>
      <c r="H13" s="60" t="s">
        <v>54</v>
      </c>
      <c r="I13" s="61">
        <v>1</v>
      </c>
      <c r="J13" s="48" t="s">
        <v>107</v>
      </c>
      <c r="K13" s="47"/>
      <c r="L13" s="47"/>
      <c r="M13" s="47">
        <v>317</v>
      </c>
      <c r="N13" s="47">
        <v>0</v>
      </c>
      <c r="O13" s="47">
        <v>0</v>
      </c>
      <c r="P13" s="47">
        <v>316</v>
      </c>
      <c r="Q13" s="47">
        <v>0</v>
      </c>
      <c r="R13" s="47">
        <v>0</v>
      </c>
      <c r="S13" s="47">
        <v>0</v>
      </c>
      <c r="T13" s="47">
        <v>316</v>
      </c>
      <c r="U13" s="60">
        <v>1</v>
      </c>
      <c r="V13" s="60">
        <v>0</v>
      </c>
      <c r="W13" s="47" t="s">
        <v>108</v>
      </c>
      <c r="X13" s="49"/>
      <c r="Y13" s="48"/>
      <c r="Z13" s="62"/>
      <c r="AA13" s="60">
        <v>1</v>
      </c>
      <c r="AB13" s="33"/>
      <c r="AC13" s="33"/>
    </row>
    <row r="14" spans="1:29" s="35" customFormat="1" ht="81" customHeight="1" x14ac:dyDescent="0.3">
      <c r="A14" s="59">
        <v>4</v>
      </c>
      <c r="B14" s="47" t="s">
        <v>49</v>
      </c>
      <c r="C14" s="47" t="s">
        <v>61</v>
      </c>
      <c r="D14" s="48" t="s">
        <v>109</v>
      </c>
      <c r="E14" s="52" t="s">
        <v>110</v>
      </c>
      <c r="F14" s="63" t="s">
        <v>111</v>
      </c>
      <c r="G14" s="63" t="s">
        <v>112</v>
      </c>
      <c r="H14" s="50" t="s">
        <v>54</v>
      </c>
      <c r="I14" s="64">
        <v>1</v>
      </c>
      <c r="J14" s="48" t="s">
        <v>109</v>
      </c>
      <c r="K14" s="65"/>
      <c r="L14" s="65"/>
      <c r="M14" s="60">
        <v>1</v>
      </c>
      <c r="N14" s="47">
        <v>0</v>
      </c>
      <c r="O14" s="47">
        <v>0</v>
      </c>
      <c r="P14" s="60">
        <v>0</v>
      </c>
      <c r="Q14" s="47">
        <v>0</v>
      </c>
      <c r="R14" s="47">
        <v>0</v>
      </c>
      <c r="S14" s="47">
        <v>0</v>
      </c>
      <c r="T14" s="60">
        <v>0</v>
      </c>
      <c r="U14" s="60">
        <v>1</v>
      </c>
      <c r="V14" s="52">
        <v>0</v>
      </c>
      <c r="W14" s="47" t="s">
        <v>62</v>
      </c>
      <c r="X14" s="66"/>
      <c r="Y14" s="66"/>
      <c r="Z14" s="66"/>
      <c r="AA14" s="47">
        <v>1</v>
      </c>
      <c r="AB14" s="33"/>
      <c r="AC14" s="33"/>
    </row>
    <row r="15" spans="1:29" s="35" customFormat="1" ht="81" customHeight="1" x14ac:dyDescent="0.3">
      <c r="A15" s="59">
        <v>5</v>
      </c>
      <c r="B15" s="47" t="s">
        <v>49</v>
      </c>
      <c r="C15" s="47" t="s">
        <v>113</v>
      </c>
      <c r="D15" s="60" t="s">
        <v>114</v>
      </c>
      <c r="E15" s="52" t="s">
        <v>110</v>
      </c>
      <c r="F15" s="63" t="s">
        <v>115</v>
      </c>
      <c r="G15" s="63" t="s">
        <v>116</v>
      </c>
      <c r="H15" s="50" t="s">
        <v>54</v>
      </c>
      <c r="I15" s="60">
        <v>1.92</v>
      </c>
      <c r="J15" s="60" t="s">
        <v>114</v>
      </c>
      <c r="K15" s="65"/>
      <c r="L15" s="65"/>
      <c r="M15" s="47">
        <v>1</v>
      </c>
      <c r="N15" s="47">
        <v>0</v>
      </c>
      <c r="O15" s="47">
        <v>0</v>
      </c>
      <c r="P15" s="47">
        <v>1</v>
      </c>
      <c r="Q15" s="47">
        <v>0</v>
      </c>
      <c r="R15" s="47">
        <v>0</v>
      </c>
      <c r="S15" s="47">
        <v>1</v>
      </c>
      <c r="T15" s="47">
        <v>0</v>
      </c>
      <c r="U15" s="47">
        <v>0</v>
      </c>
      <c r="V15" s="52">
        <v>0</v>
      </c>
      <c r="W15" s="65"/>
      <c r="X15" s="65"/>
      <c r="Y15" s="65"/>
      <c r="Z15" s="65"/>
      <c r="AA15" s="47">
        <v>1</v>
      </c>
      <c r="AB15" s="33"/>
      <c r="AC15" s="33"/>
    </row>
    <row r="16" spans="1:29" s="35" customFormat="1" ht="81" customHeight="1" x14ac:dyDescent="0.3">
      <c r="A16" s="59">
        <v>5</v>
      </c>
      <c r="B16" s="47" t="s">
        <v>49</v>
      </c>
      <c r="C16" s="47" t="s">
        <v>61</v>
      </c>
      <c r="D16" s="48" t="s">
        <v>117</v>
      </c>
      <c r="E16" s="52" t="s">
        <v>110</v>
      </c>
      <c r="F16" s="63" t="s">
        <v>118</v>
      </c>
      <c r="G16" s="63" t="s">
        <v>119</v>
      </c>
      <c r="H16" s="50" t="s">
        <v>54</v>
      </c>
      <c r="I16" s="53">
        <v>1.17</v>
      </c>
      <c r="J16" s="48" t="s">
        <v>117</v>
      </c>
      <c r="K16" s="65"/>
      <c r="L16" s="65"/>
      <c r="M16" s="60">
        <v>1</v>
      </c>
      <c r="N16" s="47">
        <v>0</v>
      </c>
      <c r="O16" s="47">
        <v>0</v>
      </c>
      <c r="P16" s="60">
        <v>0</v>
      </c>
      <c r="Q16" s="47">
        <v>0</v>
      </c>
      <c r="R16" s="47">
        <v>0</v>
      </c>
      <c r="S16" s="47">
        <v>0</v>
      </c>
      <c r="T16" s="60">
        <v>0</v>
      </c>
      <c r="U16" s="60">
        <v>1</v>
      </c>
      <c r="V16" s="52">
        <v>0</v>
      </c>
      <c r="W16" s="47" t="s">
        <v>62</v>
      </c>
      <c r="X16" s="63" t="s">
        <v>118</v>
      </c>
      <c r="Y16" s="62" t="s">
        <v>120</v>
      </c>
      <c r="Z16" s="66"/>
      <c r="AA16" s="47">
        <v>1</v>
      </c>
      <c r="AB16" s="33"/>
      <c r="AC16" s="33"/>
    </row>
    <row r="17" spans="1:13" s="69" customFormat="1" x14ac:dyDescent="0.25">
      <c r="A17" s="305" t="s">
        <v>50</v>
      </c>
      <c r="B17" s="305"/>
      <c r="C17" s="305"/>
      <c r="D17" s="305"/>
      <c r="E17" s="305"/>
      <c r="F17" s="305"/>
      <c r="G17" s="305"/>
      <c r="H17" s="67" t="s">
        <v>51</v>
      </c>
      <c r="I17" s="68">
        <f>SUM(I21+I18)</f>
        <v>9.51</v>
      </c>
      <c r="J17" s="67" t="s">
        <v>52</v>
      </c>
      <c r="K17" s="67" t="s">
        <v>52</v>
      </c>
      <c r="L17" s="67" t="s">
        <v>52</v>
      </c>
      <c r="M17" s="68">
        <f>M18</f>
        <v>336</v>
      </c>
    </row>
    <row r="18" spans="1:13" s="69" customFormat="1" x14ac:dyDescent="0.25">
      <c r="A18" s="304" t="s">
        <v>53</v>
      </c>
      <c r="B18" s="304"/>
      <c r="C18" s="304"/>
      <c r="D18" s="304"/>
      <c r="E18" s="304"/>
      <c r="F18" s="304"/>
      <c r="G18" s="304"/>
      <c r="H18" s="70" t="s">
        <v>54</v>
      </c>
      <c r="I18" s="59">
        <f>SUM(I11:I16)</f>
        <v>9.51</v>
      </c>
      <c r="J18" s="70" t="s">
        <v>52</v>
      </c>
      <c r="K18" s="70" t="s">
        <v>52</v>
      </c>
      <c r="L18" s="70" t="s">
        <v>52</v>
      </c>
      <c r="M18" s="59">
        <v>336</v>
      </c>
    </row>
    <row r="19" spans="1:13" s="69" customFormat="1" x14ac:dyDescent="0.25">
      <c r="A19" s="304" t="s">
        <v>55</v>
      </c>
      <c r="B19" s="304"/>
      <c r="C19" s="304"/>
      <c r="D19" s="304"/>
      <c r="E19" s="304"/>
      <c r="F19" s="304"/>
      <c r="G19" s="304"/>
      <c r="H19" s="70" t="s">
        <v>56</v>
      </c>
      <c r="I19" s="59"/>
      <c r="J19" s="70" t="s">
        <v>52</v>
      </c>
      <c r="K19" s="70" t="s">
        <v>52</v>
      </c>
      <c r="L19" s="70" t="s">
        <v>52</v>
      </c>
      <c r="M19" s="59"/>
    </row>
    <row r="20" spans="1:13" s="69" customFormat="1" x14ac:dyDescent="0.25">
      <c r="A20" s="304" t="s">
        <v>57</v>
      </c>
      <c r="B20" s="304"/>
      <c r="C20" s="304"/>
      <c r="D20" s="304"/>
      <c r="E20" s="304"/>
      <c r="F20" s="304"/>
      <c r="G20" s="304"/>
      <c r="H20" s="70" t="s">
        <v>58</v>
      </c>
      <c r="I20" s="59"/>
      <c r="J20" s="70" t="s">
        <v>52</v>
      </c>
      <c r="K20" s="70" t="s">
        <v>52</v>
      </c>
      <c r="L20" s="70" t="s">
        <v>52</v>
      </c>
      <c r="M20" s="59"/>
    </row>
    <row r="21" spans="1:13" s="69" customFormat="1" x14ac:dyDescent="0.25">
      <c r="A21" s="304" t="s">
        <v>59</v>
      </c>
      <c r="B21" s="304"/>
      <c r="C21" s="304"/>
      <c r="D21" s="304"/>
      <c r="E21" s="304"/>
      <c r="F21" s="304"/>
      <c r="G21" s="304"/>
      <c r="H21" s="70" t="s">
        <v>60</v>
      </c>
      <c r="I21" s="59"/>
      <c r="J21" s="70" t="s">
        <v>52</v>
      </c>
      <c r="K21" s="70" t="s">
        <v>52</v>
      </c>
      <c r="L21" s="70" t="s">
        <v>52</v>
      </c>
      <c r="M21" s="59"/>
    </row>
    <row r="22" spans="1:13" s="69" customFormat="1" x14ac:dyDescent="0.25"/>
    <row r="23" spans="1:13" s="69" customFormat="1" x14ac:dyDescent="0.25"/>
    <row r="24" spans="1:13" s="69" customFormat="1" x14ac:dyDescent="0.25"/>
    <row r="25" spans="1:13" s="69" customFormat="1" x14ac:dyDescent="0.25"/>
    <row r="26" spans="1:13" s="69" customFormat="1" x14ac:dyDescent="0.25"/>
    <row r="27" spans="1:13" s="69" customFormat="1" x14ac:dyDescent="0.25"/>
    <row r="28" spans="1:13" s="69" customFormat="1" x14ac:dyDescent="0.25"/>
    <row r="29" spans="1:13" s="69" customFormat="1" x14ac:dyDescent="0.25"/>
    <row r="30" spans="1:13" s="69" customFormat="1" x14ac:dyDescent="0.25"/>
    <row r="31" spans="1:13" s="69" customFormat="1" x14ac:dyDescent="0.25"/>
    <row r="32" spans="1:13" s="69" customFormat="1" x14ac:dyDescent="0.25"/>
    <row r="33" s="69" customFormat="1" x14ac:dyDescent="0.25"/>
    <row r="34" s="69" customFormat="1" x14ac:dyDescent="0.25"/>
    <row r="35" s="69" customFormat="1" x14ac:dyDescent="0.25"/>
    <row r="36" s="69" customFormat="1" x14ac:dyDescent="0.25"/>
    <row r="37" s="69" customFormat="1" x14ac:dyDescent="0.25"/>
    <row r="38" s="69" customFormat="1" x14ac:dyDescent="0.25"/>
    <row r="39" s="69" customFormat="1" x14ac:dyDescent="0.25"/>
    <row r="40" s="69" customFormat="1" x14ac:dyDescent="0.25"/>
    <row r="41" s="69" customFormat="1" x14ac:dyDescent="0.25"/>
    <row r="42" s="69" customFormat="1" x14ac:dyDescent="0.25"/>
    <row r="43" s="69" customFormat="1" x14ac:dyDescent="0.25"/>
    <row r="44" s="69" customFormat="1" x14ac:dyDescent="0.25"/>
    <row r="45" s="69" customFormat="1" x14ac:dyDescent="0.25"/>
    <row r="46" s="69" customFormat="1" x14ac:dyDescent="0.25"/>
    <row r="47" s="69" customFormat="1" x14ac:dyDescent="0.25"/>
    <row r="48" s="69" customFormat="1" x14ac:dyDescent="0.25"/>
    <row r="49" s="69" customFormat="1" x14ac:dyDescent="0.25"/>
    <row r="50" s="69" customFormat="1" x14ac:dyDescent="0.25"/>
    <row r="51" s="69" customFormat="1" x14ac:dyDescent="0.25"/>
    <row r="52" s="69" customFormat="1" x14ac:dyDescent="0.25"/>
    <row r="53" s="69" customFormat="1" x14ac:dyDescent="0.25"/>
    <row r="54" s="69" customFormat="1" x14ac:dyDescent="0.25"/>
    <row r="55" s="69" customFormat="1" x14ac:dyDescent="0.25"/>
    <row r="56" s="69" customFormat="1" x14ac:dyDescent="0.25"/>
    <row r="57" s="69" customFormat="1" x14ac:dyDescent="0.25"/>
    <row r="58" s="69" customFormat="1" x14ac:dyDescent="0.25"/>
    <row r="59" s="69" customFormat="1" x14ac:dyDescent="0.25"/>
    <row r="60" s="69" customFormat="1" x14ac:dyDescent="0.25"/>
    <row r="61" s="69" customFormat="1" x14ac:dyDescent="0.25"/>
    <row r="62" s="69" customFormat="1" x14ac:dyDescent="0.25"/>
    <row r="63" s="69" customFormat="1" x14ac:dyDescent="0.25"/>
    <row r="64" s="69" customFormat="1" x14ac:dyDescent="0.25"/>
    <row r="65" s="69" customFormat="1" x14ac:dyDescent="0.25"/>
    <row r="66" s="69" customFormat="1" x14ac:dyDescent="0.25"/>
    <row r="67" s="69" customFormat="1" x14ac:dyDescent="0.25"/>
    <row r="68" s="69" customFormat="1" x14ac:dyDescent="0.25"/>
    <row r="69" s="69" customFormat="1" x14ac:dyDescent="0.25"/>
    <row r="70" s="69" customFormat="1" x14ac:dyDescent="0.25"/>
    <row r="71" s="69" customFormat="1" x14ac:dyDescent="0.25"/>
    <row r="72" s="69" customFormat="1" x14ac:dyDescent="0.25"/>
    <row r="73" s="69" customFormat="1" x14ac:dyDescent="0.25"/>
    <row r="74" s="69" customFormat="1" x14ac:dyDescent="0.25"/>
    <row r="75" s="69" customFormat="1" x14ac:dyDescent="0.25"/>
    <row r="76" s="69" customFormat="1" x14ac:dyDescent="0.25"/>
    <row r="77" s="69" customFormat="1" x14ac:dyDescent="0.25"/>
    <row r="78" s="69" customFormat="1" x14ac:dyDescent="0.25"/>
    <row r="79" s="69" customFormat="1" x14ac:dyDescent="0.25"/>
    <row r="80" s="69" customFormat="1" x14ac:dyDescent="0.25"/>
    <row r="81" s="69" customFormat="1" x14ac:dyDescent="0.25"/>
    <row r="82" s="69" customFormat="1" x14ac:dyDescent="0.25"/>
    <row r="83" s="69" customFormat="1" x14ac:dyDescent="0.25"/>
    <row r="84" s="69" customFormat="1" x14ac:dyDescent="0.25"/>
    <row r="85" s="69" customFormat="1" x14ac:dyDescent="0.25"/>
    <row r="86" s="69" customFormat="1" x14ac:dyDescent="0.25"/>
    <row r="87" s="69" customFormat="1" x14ac:dyDescent="0.25"/>
    <row r="88" s="69" customFormat="1" x14ac:dyDescent="0.25"/>
    <row r="89" s="69" customFormat="1" x14ac:dyDescent="0.25"/>
    <row r="90" s="69" customFormat="1" x14ac:dyDescent="0.25"/>
    <row r="91" s="69" customFormat="1" x14ac:dyDescent="0.25"/>
    <row r="92" s="69" customFormat="1" x14ac:dyDescent="0.25"/>
    <row r="93" s="69" customFormat="1" x14ac:dyDescent="0.25"/>
    <row r="94" s="69" customFormat="1" x14ac:dyDescent="0.25"/>
    <row r="95" s="69" customFormat="1" x14ac:dyDescent="0.25"/>
    <row r="96" s="69" customFormat="1" x14ac:dyDescent="0.25"/>
    <row r="97" s="69" customFormat="1" x14ac:dyDescent="0.25"/>
    <row r="98" s="69" customFormat="1" x14ac:dyDescent="0.25"/>
    <row r="99" s="69" customFormat="1" x14ac:dyDescent="0.25"/>
    <row r="100" s="69" customFormat="1" x14ac:dyDescent="0.25"/>
    <row r="101" s="69" customFormat="1" x14ac:dyDescent="0.25"/>
    <row r="102" s="69" customFormat="1" x14ac:dyDescent="0.25"/>
    <row r="103" s="69" customFormat="1" x14ac:dyDescent="0.25"/>
    <row r="104" s="69" customFormat="1" x14ac:dyDescent="0.25"/>
    <row r="105" s="69" customFormat="1" x14ac:dyDescent="0.25"/>
    <row r="106" s="69" customFormat="1" x14ac:dyDescent="0.25"/>
    <row r="107" s="69" customFormat="1" x14ac:dyDescent="0.25"/>
    <row r="108" s="69" customFormat="1" x14ac:dyDescent="0.25"/>
    <row r="109" s="69" customFormat="1" x14ac:dyDescent="0.25"/>
    <row r="110" s="69" customFormat="1" x14ac:dyDescent="0.25"/>
    <row r="111" s="69" customFormat="1" x14ac:dyDescent="0.25"/>
    <row r="112" s="69" customFormat="1" x14ac:dyDescent="0.25"/>
    <row r="113" s="69" customFormat="1" x14ac:dyDescent="0.25"/>
    <row r="114" s="69" customFormat="1" x14ac:dyDescent="0.25"/>
    <row r="115" s="69" customFormat="1" x14ac:dyDescent="0.25"/>
    <row r="116" s="69" customFormat="1" x14ac:dyDescent="0.25"/>
    <row r="117" s="69" customFormat="1" x14ac:dyDescent="0.25"/>
    <row r="118" s="69" customFormat="1" x14ac:dyDescent="0.25"/>
    <row r="119" s="69" customFormat="1" x14ac:dyDescent="0.25"/>
    <row r="120" s="69" customFormat="1" x14ac:dyDescent="0.25"/>
    <row r="121" s="69" customFormat="1" x14ac:dyDescent="0.25"/>
    <row r="122" s="69" customFormat="1" x14ac:dyDescent="0.25"/>
    <row r="123" s="69" customFormat="1" x14ac:dyDescent="0.25"/>
    <row r="124" s="69" customFormat="1" x14ac:dyDescent="0.25"/>
    <row r="125" s="69" customFormat="1" x14ac:dyDescent="0.25"/>
    <row r="126" s="69" customFormat="1" x14ac:dyDescent="0.25"/>
    <row r="127" s="69" customFormat="1" x14ac:dyDescent="0.25"/>
    <row r="128" s="69" customFormat="1" x14ac:dyDescent="0.25"/>
    <row r="129" s="69" customFormat="1" x14ac:dyDescent="0.25"/>
    <row r="130" s="69" customFormat="1" x14ac:dyDescent="0.25"/>
    <row r="131" s="69" customFormat="1" x14ac:dyDescent="0.25"/>
    <row r="132" s="69" customFormat="1" x14ac:dyDescent="0.25"/>
    <row r="133" s="69" customFormat="1" x14ac:dyDescent="0.25"/>
    <row r="134" s="69" customFormat="1" x14ac:dyDescent="0.25"/>
    <row r="135" s="69" customFormat="1" x14ac:dyDescent="0.25"/>
    <row r="136" s="69" customFormat="1" x14ac:dyDescent="0.25"/>
    <row r="137" s="69" customFormat="1" x14ac:dyDescent="0.25"/>
    <row r="138" s="69" customFormat="1" x14ac:dyDescent="0.25"/>
    <row r="139" s="69" customFormat="1" x14ac:dyDescent="0.25"/>
    <row r="140" s="69" customFormat="1" x14ac:dyDescent="0.25"/>
    <row r="141" s="69" customFormat="1" x14ac:dyDescent="0.25"/>
    <row r="142" s="69" customFormat="1" x14ac:dyDescent="0.25"/>
    <row r="143" s="69" customFormat="1" x14ac:dyDescent="0.25"/>
    <row r="144" s="69" customFormat="1" x14ac:dyDescent="0.25"/>
    <row r="145" s="69" customFormat="1" x14ac:dyDescent="0.25"/>
    <row r="146" s="69" customFormat="1" x14ac:dyDescent="0.25"/>
    <row r="147" s="69" customFormat="1" x14ac:dyDescent="0.25"/>
    <row r="148" s="69" customFormat="1" x14ac:dyDescent="0.25"/>
    <row r="149" s="69" customFormat="1" x14ac:dyDescent="0.25"/>
    <row r="150" s="69" customFormat="1" x14ac:dyDescent="0.25"/>
    <row r="151" s="69" customFormat="1" x14ac:dyDescent="0.25"/>
    <row r="152" s="69" customFormat="1" x14ac:dyDescent="0.25"/>
    <row r="153" s="69" customFormat="1" x14ac:dyDescent="0.25"/>
    <row r="154" s="69" customFormat="1" x14ac:dyDescent="0.25"/>
    <row r="155" s="69" customFormat="1" x14ac:dyDescent="0.25"/>
    <row r="156" s="69" customFormat="1" x14ac:dyDescent="0.25"/>
    <row r="157" s="69" customFormat="1" x14ac:dyDescent="0.25"/>
    <row r="158" s="69" customFormat="1" x14ac:dyDescent="0.25"/>
    <row r="159" s="69" customFormat="1" x14ac:dyDescent="0.25"/>
    <row r="160" s="69" customFormat="1" x14ac:dyDescent="0.25"/>
    <row r="161" s="69" customFormat="1" x14ac:dyDescent="0.25"/>
    <row r="162" s="69" customFormat="1" x14ac:dyDescent="0.25"/>
    <row r="163" s="69" customFormat="1" x14ac:dyDescent="0.25"/>
    <row r="164" s="69" customFormat="1" x14ac:dyDescent="0.25"/>
    <row r="165" s="69" customFormat="1" x14ac:dyDescent="0.25"/>
    <row r="166" s="69" customFormat="1" x14ac:dyDescent="0.25"/>
    <row r="167" s="69" customFormat="1" x14ac:dyDescent="0.25"/>
    <row r="168" s="69" customFormat="1" x14ac:dyDescent="0.25"/>
    <row r="169" s="69" customFormat="1" x14ac:dyDescent="0.25"/>
    <row r="170" s="69" customFormat="1" x14ac:dyDescent="0.25"/>
    <row r="171" s="69" customFormat="1" x14ac:dyDescent="0.25"/>
    <row r="172" s="69" customFormat="1" x14ac:dyDescent="0.25"/>
    <row r="173" s="69" customFormat="1" x14ac:dyDescent="0.25"/>
    <row r="174" s="69" customFormat="1" x14ac:dyDescent="0.25"/>
    <row r="175" s="69" customFormat="1" x14ac:dyDescent="0.25"/>
    <row r="176" s="69" customFormat="1" x14ac:dyDescent="0.25"/>
    <row r="177" s="69" customFormat="1" x14ac:dyDescent="0.25"/>
    <row r="178" s="69" customFormat="1" x14ac:dyDescent="0.25"/>
    <row r="179" s="69" customFormat="1" x14ac:dyDescent="0.25"/>
    <row r="180" s="69" customFormat="1" x14ac:dyDescent="0.25"/>
    <row r="181" s="69" customFormat="1" x14ac:dyDescent="0.25"/>
    <row r="182" s="69" customFormat="1" x14ac:dyDescent="0.25"/>
    <row r="183" s="69" customFormat="1" x14ac:dyDescent="0.25"/>
    <row r="184" s="69" customFormat="1" x14ac:dyDescent="0.25"/>
    <row r="185" s="69" customFormat="1" x14ac:dyDescent="0.25"/>
    <row r="186" s="69" customFormat="1" x14ac:dyDescent="0.25"/>
    <row r="187" s="69" customFormat="1" x14ac:dyDescent="0.25"/>
    <row r="188" s="69" customFormat="1" x14ac:dyDescent="0.25"/>
    <row r="189" s="69" customFormat="1" x14ac:dyDescent="0.25"/>
    <row r="190" s="69" customFormat="1" x14ac:dyDescent="0.25"/>
    <row r="191" s="69" customFormat="1" x14ac:dyDescent="0.25"/>
    <row r="192" s="69" customFormat="1" x14ac:dyDescent="0.25"/>
    <row r="193" s="69" customFormat="1" x14ac:dyDescent="0.25"/>
    <row r="194" s="69" customFormat="1" x14ac:dyDescent="0.25"/>
    <row r="195" s="69" customFormat="1" x14ac:dyDescent="0.25"/>
    <row r="196" s="69" customFormat="1" x14ac:dyDescent="0.25"/>
    <row r="197" s="69" customFormat="1" x14ac:dyDescent="0.25"/>
    <row r="198" s="69" customFormat="1" x14ac:dyDescent="0.25"/>
    <row r="199" s="69" customFormat="1" x14ac:dyDescent="0.25"/>
    <row r="200" s="69" customFormat="1" x14ac:dyDescent="0.25"/>
    <row r="201" s="69" customFormat="1" x14ac:dyDescent="0.25"/>
    <row r="202" s="69" customFormat="1" x14ac:dyDescent="0.25"/>
    <row r="203" s="69" customFormat="1" x14ac:dyDescent="0.25"/>
    <row r="204" s="69" customFormat="1" x14ac:dyDescent="0.25"/>
    <row r="205" s="69" customFormat="1" x14ac:dyDescent="0.25"/>
    <row r="206" s="69" customFormat="1" x14ac:dyDescent="0.25"/>
    <row r="207" s="69" customFormat="1" x14ac:dyDescent="0.25"/>
    <row r="208" s="69" customFormat="1" x14ac:dyDescent="0.25"/>
    <row r="209" s="69" customFormat="1" x14ac:dyDescent="0.25"/>
    <row r="210" s="69" customFormat="1" x14ac:dyDescent="0.25"/>
    <row r="211" s="69" customFormat="1" x14ac:dyDescent="0.25"/>
    <row r="212" s="69" customFormat="1" x14ac:dyDescent="0.25"/>
    <row r="213" s="69" customFormat="1" x14ac:dyDescent="0.25"/>
    <row r="214" s="69" customFormat="1" x14ac:dyDescent="0.25"/>
    <row r="215" s="69" customFormat="1" x14ac:dyDescent="0.25"/>
    <row r="216" s="69" customFormat="1" x14ac:dyDescent="0.25"/>
    <row r="217" s="69" customFormat="1" x14ac:dyDescent="0.25"/>
    <row r="218" s="69" customFormat="1" x14ac:dyDescent="0.25"/>
    <row r="219" s="69" customFormat="1" x14ac:dyDescent="0.25"/>
    <row r="220" s="69" customFormat="1" x14ac:dyDescent="0.25"/>
    <row r="221" s="69" customFormat="1" x14ac:dyDescent="0.25"/>
    <row r="222" s="69" customFormat="1" x14ac:dyDescent="0.25"/>
    <row r="223" s="69" customFormat="1" x14ac:dyDescent="0.25"/>
    <row r="224" s="69" customFormat="1" x14ac:dyDescent="0.25"/>
    <row r="225" s="69" customFormat="1" x14ac:dyDescent="0.25"/>
    <row r="226" s="69" customFormat="1" x14ac:dyDescent="0.25"/>
    <row r="227" s="69" customFormat="1" x14ac:dyDescent="0.25"/>
    <row r="228" s="69" customFormat="1" x14ac:dyDescent="0.25"/>
    <row r="229" s="69" customFormat="1" x14ac:dyDescent="0.25"/>
    <row r="230" s="69" customFormat="1" x14ac:dyDescent="0.25"/>
    <row r="231" s="69" customFormat="1" x14ac:dyDescent="0.25"/>
    <row r="232" s="69" customFormat="1" x14ac:dyDescent="0.25"/>
    <row r="233" s="69" customFormat="1" x14ac:dyDescent="0.25"/>
    <row r="234" s="69" customFormat="1" x14ac:dyDescent="0.25"/>
    <row r="235" s="69" customFormat="1" x14ac:dyDescent="0.25"/>
    <row r="236" s="69" customFormat="1" x14ac:dyDescent="0.25"/>
    <row r="237" s="69" customFormat="1" x14ac:dyDescent="0.25"/>
    <row r="238" s="69" customFormat="1" x14ac:dyDescent="0.25"/>
    <row r="239" s="69" customFormat="1" x14ac:dyDescent="0.25"/>
    <row r="240" s="69" customFormat="1" x14ac:dyDescent="0.25"/>
    <row r="241" s="69" customFormat="1" x14ac:dyDescent="0.25"/>
    <row r="242" s="69" customFormat="1" x14ac:dyDescent="0.25"/>
    <row r="243" s="69" customFormat="1" x14ac:dyDescent="0.25"/>
    <row r="244" s="69" customFormat="1" x14ac:dyDescent="0.25"/>
    <row r="245" s="69" customFormat="1" x14ac:dyDescent="0.25"/>
    <row r="246" s="69" customFormat="1" x14ac:dyDescent="0.25"/>
    <row r="247" s="69" customFormat="1" x14ac:dyDescent="0.25"/>
    <row r="248" s="69" customFormat="1" x14ac:dyDescent="0.25"/>
    <row r="249" s="69" customFormat="1" x14ac:dyDescent="0.25"/>
    <row r="250" s="69" customFormat="1" x14ac:dyDescent="0.25"/>
    <row r="251" s="69" customFormat="1" x14ac:dyDescent="0.25"/>
    <row r="252" s="69" customFormat="1" x14ac:dyDescent="0.25"/>
    <row r="253" s="69" customFormat="1" x14ac:dyDescent="0.25"/>
    <row r="254" s="69" customFormat="1" x14ac:dyDescent="0.25"/>
    <row r="255" s="69" customFormat="1" x14ac:dyDescent="0.25"/>
    <row r="256" s="69" customFormat="1" x14ac:dyDescent="0.25"/>
    <row r="257" s="69" customFormat="1" x14ac:dyDescent="0.25"/>
    <row r="258" s="69" customFormat="1" x14ac:dyDescent="0.25"/>
    <row r="259" s="69" customFormat="1" x14ac:dyDescent="0.25"/>
    <row r="260" s="69" customFormat="1" x14ac:dyDescent="0.25"/>
    <row r="261" s="69" customFormat="1" x14ac:dyDescent="0.25"/>
    <row r="262" s="69" customFormat="1" x14ac:dyDescent="0.25"/>
    <row r="263" s="69" customFormat="1" x14ac:dyDescent="0.25"/>
    <row r="264" s="69" customFormat="1" x14ac:dyDescent="0.25"/>
    <row r="265" s="69" customFormat="1" x14ac:dyDescent="0.25"/>
    <row r="266" s="69" customFormat="1" x14ac:dyDescent="0.25"/>
    <row r="267" s="69" customFormat="1" x14ac:dyDescent="0.25"/>
    <row r="268" s="69" customFormat="1" x14ac:dyDescent="0.25"/>
    <row r="269" s="69" customFormat="1" x14ac:dyDescent="0.25"/>
    <row r="270" s="69" customFormat="1" x14ac:dyDescent="0.25"/>
    <row r="271" s="69" customFormat="1" x14ac:dyDescent="0.25"/>
    <row r="272" s="69" customFormat="1" x14ac:dyDescent="0.25"/>
    <row r="273" s="69" customFormat="1" x14ac:dyDescent="0.25"/>
    <row r="274" s="69" customFormat="1" x14ac:dyDescent="0.25"/>
    <row r="275" s="69" customFormat="1" x14ac:dyDescent="0.25"/>
    <row r="276" s="69" customFormat="1" x14ac:dyDescent="0.25"/>
    <row r="277" s="69" customFormat="1" x14ac:dyDescent="0.25"/>
    <row r="278" s="69" customFormat="1" x14ac:dyDescent="0.25"/>
    <row r="279" s="69" customFormat="1" x14ac:dyDescent="0.25"/>
    <row r="280" s="69" customFormat="1" x14ac:dyDescent="0.25"/>
    <row r="281" s="69" customFormat="1" x14ac:dyDescent="0.25"/>
    <row r="282" s="69" customFormat="1" x14ac:dyDescent="0.25"/>
    <row r="283" s="69" customFormat="1" x14ac:dyDescent="0.25"/>
    <row r="284" s="69" customFormat="1" x14ac:dyDescent="0.25"/>
    <row r="285" s="69" customFormat="1" x14ac:dyDescent="0.25"/>
    <row r="286" s="69" customFormat="1" x14ac:dyDescent="0.25"/>
    <row r="287" s="69" customFormat="1" x14ac:dyDescent="0.25"/>
    <row r="288" s="69" customFormat="1" x14ac:dyDescent="0.25"/>
    <row r="289" s="69" customFormat="1" x14ac:dyDescent="0.25"/>
    <row r="290" s="69" customFormat="1" x14ac:dyDescent="0.25"/>
    <row r="291" s="69" customFormat="1" x14ac:dyDescent="0.25"/>
    <row r="292" s="69" customFormat="1" x14ac:dyDescent="0.25"/>
    <row r="293" s="69" customFormat="1" x14ac:dyDescent="0.25"/>
    <row r="294" s="69" customFormat="1" x14ac:dyDescent="0.25"/>
    <row r="295" s="69" customFormat="1" x14ac:dyDescent="0.25"/>
    <row r="296" s="69" customFormat="1" x14ac:dyDescent="0.25"/>
    <row r="297" s="69" customFormat="1" x14ac:dyDescent="0.25"/>
    <row r="298" s="69" customFormat="1" x14ac:dyDescent="0.25"/>
    <row r="299" s="69" customFormat="1" x14ac:dyDescent="0.25"/>
    <row r="300" s="69" customFormat="1" x14ac:dyDescent="0.25"/>
    <row r="301" s="69" customFormat="1" x14ac:dyDescent="0.25"/>
    <row r="302" s="69" customFormat="1" x14ac:dyDescent="0.25"/>
    <row r="303" s="69" customFormat="1" x14ac:dyDescent="0.25"/>
    <row r="304" s="69" customFormat="1" x14ac:dyDescent="0.25"/>
    <row r="305" s="69" customFormat="1" x14ac:dyDescent="0.25"/>
    <row r="306" s="69" customFormat="1" x14ac:dyDescent="0.25"/>
    <row r="307" s="69" customFormat="1" x14ac:dyDescent="0.25"/>
    <row r="308" s="69" customFormat="1" x14ac:dyDescent="0.25"/>
    <row r="309" s="69" customFormat="1" x14ac:dyDescent="0.25"/>
    <row r="310" s="69" customFormat="1" x14ac:dyDescent="0.25"/>
    <row r="311" s="69" customFormat="1" x14ac:dyDescent="0.25"/>
    <row r="312" s="69" customFormat="1" x14ac:dyDescent="0.25"/>
    <row r="313" s="69" customFormat="1" x14ac:dyDescent="0.25"/>
    <row r="314" s="69" customFormat="1" x14ac:dyDescent="0.25"/>
    <row r="315" s="69" customFormat="1" x14ac:dyDescent="0.25"/>
    <row r="316" s="69" customFormat="1" x14ac:dyDescent="0.25"/>
    <row r="317" s="69" customFormat="1" x14ac:dyDescent="0.25"/>
    <row r="318" s="69" customFormat="1" x14ac:dyDescent="0.25"/>
    <row r="319" s="69" customFormat="1" x14ac:dyDescent="0.25"/>
    <row r="320" s="69" customFormat="1" x14ac:dyDescent="0.25"/>
    <row r="321" s="69" customFormat="1" x14ac:dyDescent="0.25"/>
    <row r="322" s="69" customFormat="1" x14ac:dyDescent="0.25"/>
    <row r="323" s="69" customFormat="1" x14ac:dyDescent="0.25"/>
    <row r="324" s="69" customFormat="1" x14ac:dyDescent="0.25"/>
    <row r="325" s="69" customFormat="1" x14ac:dyDescent="0.25"/>
    <row r="326" s="69" customFormat="1" x14ac:dyDescent="0.25"/>
    <row r="327" s="69" customFormat="1" x14ac:dyDescent="0.25"/>
    <row r="328" s="69" customFormat="1" x14ac:dyDescent="0.25"/>
    <row r="329" s="69" customFormat="1" x14ac:dyDescent="0.25"/>
    <row r="330" s="69" customFormat="1" x14ac:dyDescent="0.25"/>
    <row r="331" s="69" customFormat="1" x14ac:dyDescent="0.25"/>
    <row r="332" s="69" customFormat="1" x14ac:dyDescent="0.25"/>
    <row r="333" s="69" customFormat="1" x14ac:dyDescent="0.25"/>
    <row r="334" s="69" customFormat="1" x14ac:dyDescent="0.25"/>
    <row r="335" s="69" customFormat="1" x14ac:dyDescent="0.25"/>
    <row r="336" s="69" customFormat="1" x14ac:dyDescent="0.25"/>
    <row r="337" s="69" customFormat="1" x14ac:dyDescent="0.25"/>
    <row r="338" s="69" customFormat="1" x14ac:dyDescent="0.25"/>
    <row r="339" s="69" customFormat="1" x14ac:dyDescent="0.25"/>
    <row r="340" s="69" customFormat="1" x14ac:dyDescent="0.25"/>
    <row r="341" s="69" customFormat="1" x14ac:dyDescent="0.25"/>
    <row r="342" s="69" customFormat="1" x14ac:dyDescent="0.25"/>
    <row r="343" s="69" customFormat="1" x14ac:dyDescent="0.25"/>
    <row r="344" s="69" customFormat="1" x14ac:dyDescent="0.25"/>
    <row r="345" s="69" customFormat="1" x14ac:dyDescent="0.25"/>
    <row r="346" s="69" customFormat="1" x14ac:dyDescent="0.25"/>
    <row r="347" s="69" customFormat="1" x14ac:dyDescent="0.25"/>
    <row r="348" s="69" customFormat="1" x14ac:dyDescent="0.25"/>
    <row r="349" s="69" customFormat="1" x14ac:dyDescent="0.25"/>
    <row r="350" s="69" customFormat="1" x14ac:dyDescent="0.25"/>
    <row r="351" s="69" customFormat="1" x14ac:dyDescent="0.25"/>
    <row r="352" s="69" customFormat="1" x14ac:dyDescent="0.25"/>
    <row r="353" s="69" customFormat="1" x14ac:dyDescent="0.25"/>
    <row r="354" s="69" customFormat="1" x14ac:dyDescent="0.25"/>
    <row r="355" s="69" customFormat="1" x14ac:dyDescent="0.25"/>
    <row r="356" s="69" customFormat="1" x14ac:dyDescent="0.25"/>
    <row r="357" s="69" customFormat="1" x14ac:dyDescent="0.25"/>
    <row r="358" s="69" customFormat="1" x14ac:dyDescent="0.25"/>
    <row r="359" s="69" customFormat="1" x14ac:dyDescent="0.25"/>
    <row r="360" s="69" customFormat="1" x14ac:dyDescent="0.25"/>
    <row r="361" s="69" customFormat="1" x14ac:dyDescent="0.25"/>
    <row r="362" s="69" customFormat="1" x14ac:dyDescent="0.25"/>
    <row r="363" s="69" customFormat="1" x14ac:dyDescent="0.25"/>
    <row r="364" s="69" customFormat="1" x14ac:dyDescent="0.25"/>
    <row r="365" s="69" customFormat="1" x14ac:dyDescent="0.25"/>
    <row r="366" s="69" customFormat="1" x14ac:dyDescent="0.25"/>
    <row r="367" s="69" customFormat="1" x14ac:dyDescent="0.25"/>
    <row r="368" s="69" customFormat="1" x14ac:dyDescent="0.25"/>
    <row r="369" s="69" customFormat="1" x14ac:dyDescent="0.25"/>
    <row r="370" s="69" customFormat="1" x14ac:dyDescent="0.25"/>
    <row r="371" s="69" customFormat="1" x14ac:dyDescent="0.25"/>
    <row r="372" s="69" customFormat="1" x14ac:dyDescent="0.25"/>
    <row r="373" s="69" customFormat="1" x14ac:dyDescent="0.25"/>
    <row r="374" s="69" customFormat="1" x14ac:dyDescent="0.25"/>
    <row r="375" s="69" customFormat="1" x14ac:dyDescent="0.25"/>
    <row r="376" s="69" customFormat="1" x14ac:dyDescent="0.25"/>
    <row r="377" s="69" customFormat="1" x14ac:dyDescent="0.25"/>
    <row r="378" s="69" customFormat="1" x14ac:dyDescent="0.25"/>
    <row r="379" s="69" customFormat="1" x14ac:dyDescent="0.25"/>
    <row r="380" s="69" customFormat="1" x14ac:dyDescent="0.25"/>
    <row r="381" s="69" customFormat="1" x14ac:dyDescent="0.25"/>
    <row r="382" s="69" customFormat="1" x14ac:dyDescent="0.25"/>
    <row r="383" s="69" customFormat="1" x14ac:dyDescent="0.25"/>
    <row r="384" s="69" customFormat="1" x14ac:dyDescent="0.25"/>
    <row r="385" s="69" customFormat="1" x14ac:dyDescent="0.25"/>
    <row r="386" s="69" customFormat="1" x14ac:dyDescent="0.25"/>
    <row r="387" s="69" customFormat="1" x14ac:dyDescent="0.25"/>
    <row r="388" s="69" customFormat="1" x14ac:dyDescent="0.25"/>
    <row r="389" s="69" customFormat="1" x14ac:dyDescent="0.25"/>
    <row r="390" s="69" customFormat="1" x14ac:dyDescent="0.25"/>
    <row r="391" s="69" customFormat="1" x14ac:dyDescent="0.25"/>
    <row r="392" s="69" customFormat="1" x14ac:dyDescent="0.25"/>
    <row r="393" s="69" customFormat="1" x14ac:dyDescent="0.25"/>
    <row r="394" s="69" customFormat="1" x14ac:dyDescent="0.25"/>
    <row r="395" s="69" customFormat="1" x14ac:dyDescent="0.25"/>
    <row r="396" s="69" customFormat="1" x14ac:dyDescent="0.25"/>
    <row r="397" s="69" customFormat="1" x14ac:dyDescent="0.25"/>
    <row r="398" s="69" customFormat="1" x14ac:dyDescent="0.25"/>
    <row r="399" s="69" customFormat="1" x14ac:dyDescent="0.25"/>
    <row r="400" s="69" customFormat="1" x14ac:dyDescent="0.25"/>
    <row r="401" s="69" customFormat="1" x14ac:dyDescent="0.25"/>
    <row r="402" s="69" customFormat="1" x14ac:dyDescent="0.25"/>
    <row r="403" s="69" customFormat="1" x14ac:dyDescent="0.25"/>
    <row r="404" s="69" customFormat="1" x14ac:dyDescent="0.25"/>
    <row r="405" s="69" customFormat="1" x14ac:dyDescent="0.25"/>
    <row r="406" s="69" customFormat="1" x14ac:dyDescent="0.25"/>
    <row r="407" s="69" customFormat="1" x14ac:dyDescent="0.25"/>
    <row r="408" s="69" customFormat="1" x14ac:dyDescent="0.25"/>
    <row r="409" s="69" customFormat="1" x14ac:dyDescent="0.25"/>
    <row r="410" s="69" customFormat="1" x14ac:dyDescent="0.25"/>
    <row r="411" s="69" customFormat="1" x14ac:dyDescent="0.25"/>
    <row r="412" s="69" customFormat="1" x14ac:dyDescent="0.25"/>
    <row r="413" s="69" customFormat="1" x14ac:dyDescent="0.25"/>
    <row r="414" s="69" customFormat="1" x14ac:dyDescent="0.25"/>
    <row r="415" s="69" customFormat="1" x14ac:dyDescent="0.25"/>
    <row r="416" s="69" customFormat="1" x14ac:dyDescent="0.25"/>
    <row r="417" s="69" customFormat="1" x14ac:dyDescent="0.25"/>
    <row r="418" s="69" customFormat="1" x14ac:dyDescent="0.25"/>
    <row r="419" s="69" customFormat="1" x14ac:dyDescent="0.25"/>
    <row r="420" s="69" customFormat="1" x14ac:dyDescent="0.25"/>
    <row r="421" s="69" customFormat="1" x14ac:dyDescent="0.25"/>
    <row r="422" s="69" customFormat="1" x14ac:dyDescent="0.25"/>
    <row r="423" s="69" customFormat="1" x14ac:dyDescent="0.25"/>
    <row r="424" s="69" customFormat="1" x14ac:dyDescent="0.25"/>
    <row r="425" s="69" customFormat="1" x14ac:dyDescent="0.25"/>
    <row r="426" s="69" customFormat="1" x14ac:dyDescent="0.25"/>
    <row r="427" s="69" customFormat="1" x14ac:dyDescent="0.25"/>
    <row r="428" s="69" customFormat="1" x14ac:dyDescent="0.25"/>
    <row r="429" s="69" customFormat="1" x14ac:dyDescent="0.25"/>
    <row r="430" s="69" customFormat="1" x14ac:dyDescent="0.25"/>
    <row r="431" s="69" customFormat="1" x14ac:dyDescent="0.25"/>
    <row r="432" s="69" customFormat="1" x14ac:dyDescent="0.25"/>
    <row r="433" s="69" customFormat="1" x14ac:dyDescent="0.25"/>
    <row r="434" s="69" customFormat="1" x14ac:dyDescent="0.25"/>
    <row r="435" s="69" customFormat="1" x14ac:dyDescent="0.25"/>
    <row r="436" s="69" customFormat="1" x14ac:dyDescent="0.25"/>
    <row r="437" s="69" customFormat="1" x14ac:dyDescent="0.25"/>
    <row r="438" s="69" customFormat="1" x14ac:dyDescent="0.25"/>
    <row r="439" s="69" customFormat="1" x14ac:dyDescent="0.25"/>
    <row r="440" s="69" customFormat="1" x14ac:dyDescent="0.25"/>
    <row r="441" s="69" customFormat="1" x14ac:dyDescent="0.25"/>
    <row r="442" s="69" customFormat="1" x14ac:dyDescent="0.25"/>
    <row r="443" s="69" customFormat="1" x14ac:dyDescent="0.25"/>
    <row r="444" s="69" customFormat="1" x14ac:dyDescent="0.25"/>
    <row r="445" s="69" customFormat="1" x14ac:dyDescent="0.25"/>
    <row r="446" s="69" customFormat="1" x14ac:dyDescent="0.25"/>
    <row r="447" s="69" customFormat="1" x14ac:dyDescent="0.25"/>
    <row r="448" s="69" customFormat="1" x14ac:dyDescent="0.25"/>
    <row r="449" s="69" customFormat="1" x14ac:dyDescent="0.25"/>
    <row r="450" s="69" customFormat="1" x14ac:dyDescent="0.25"/>
    <row r="451" s="69" customFormat="1" x14ac:dyDescent="0.25"/>
    <row r="452" s="69" customFormat="1" x14ac:dyDescent="0.25"/>
    <row r="453" s="69" customFormat="1" x14ac:dyDescent="0.25"/>
    <row r="454" s="69" customFormat="1" x14ac:dyDescent="0.25"/>
    <row r="455" s="69" customFormat="1" x14ac:dyDescent="0.25"/>
    <row r="456" s="69" customFormat="1" x14ac:dyDescent="0.25"/>
    <row r="457" s="69" customFormat="1" x14ac:dyDescent="0.25"/>
    <row r="458" s="69" customFormat="1" x14ac:dyDescent="0.25"/>
    <row r="459" s="69" customFormat="1" x14ac:dyDescent="0.25"/>
    <row r="460" s="69" customFormat="1" x14ac:dyDescent="0.25"/>
    <row r="461" s="69" customFormat="1" x14ac:dyDescent="0.25"/>
    <row r="462" s="69" customFormat="1" x14ac:dyDescent="0.25"/>
    <row r="463" s="69" customFormat="1" x14ac:dyDescent="0.25"/>
    <row r="464" s="69" customFormat="1" x14ac:dyDescent="0.25"/>
    <row r="465" s="69" customFormat="1" x14ac:dyDescent="0.25"/>
    <row r="466" s="69" customFormat="1" x14ac:dyDescent="0.25"/>
    <row r="467" s="69" customFormat="1" x14ac:dyDescent="0.25"/>
    <row r="468" s="69" customFormat="1" x14ac:dyDescent="0.25"/>
    <row r="469" s="69" customFormat="1" x14ac:dyDescent="0.25"/>
    <row r="470" s="69" customFormat="1" x14ac:dyDescent="0.25"/>
    <row r="471" s="69" customFormat="1" x14ac:dyDescent="0.25"/>
    <row r="472" s="69" customFormat="1" x14ac:dyDescent="0.25"/>
    <row r="473" s="69" customFormat="1" x14ac:dyDescent="0.25"/>
    <row r="474" s="69" customFormat="1" x14ac:dyDescent="0.25"/>
    <row r="475" s="69" customFormat="1" x14ac:dyDescent="0.25"/>
    <row r="476" s="69" customFormat="1" x14ac:dyDescent="0.25"/>
    <row r="477" s="69" customFormat="1" x14ac:dyDescent="0.25"/>
    <row r="478" s="69" customFormat="1" x14ac:dyDescent="0.25"/>
    <row r="479" s="69" customFormat="1" x14ac:dyDescent="0.25"/>
    <row r="480" s="69" customFormat="1" x14ac:dyDescent="0.25"/>
    <row r="481" s="69" customFormat="1" x14ac:dyDescent="0.25"/>
    <row r="482" s="69" customFormat="1" x14ac:dyDescent="0.25"/>
    <row r="483" s="69" customFormat="1" x14ac:dyDescent="0.25"/>
    <row r="484" s="69" customFormat="1" x14ac:dyDescent="0.25"/>
    <row r="485" s="69" customFormat="1" x14ac:dyDescent="0.25"/>
    <row r="486" s="69" customFormat="1" x14ac:dyDescent="0.25"/>
    <row r="487" s="69" customFormat="1" x14ac:dyDescent="0.25"/>
    <row r="488" s="69" customFormat="1" x14ac:dyDescent="0.25"/>
    <row r="489" s="69" customFormat="1" x14ac:dyDescent="0.25"/>
    <row r="490" s="69" customFormat="1" x14ac:dyDescent="0.25"/>
    <row r="491" s="69" customFormat="1" x14ac:dyDescent="0.25"/>
    <row r="492" s="69" customFormat="1" x14ac:dyDescent="0.25"/>
    <row r="493" s="69" customFormat="1" x14ac:dyDescent="0.25"/>
    <row r="494" s="69" customFormat="1" x14ac:dyDescent="0.25"/>
    <row r="495" s="69" customFormat="1" x14ac:dyDescent="0.25"/>
    <row r="496" s="69" customFormat="1" x14ac:dyDescent="0.25"/>
    <row r="497" s="69" customFormat="1" x14ac:dyDescent="0.25"/>
    <row r="498" s="69" customFormat="1" x14ac:dyDescent="0.25"/>
    <row r="499" s="69" customFormat="1" x14ac:dyDescent="0.25"/>
    <row r="500" s="69" customFormat="1" x14ac:dyDescent="0.25"/>
    <row r="501" s="69" customFormat="1" x14ac:dyDescent="0.25"/>
    <row r="502" s="69" customFormat="1" x14ac:dyDescent="0.25"/>
    <row r="503" s="69" customFormat="1" x14ac:dyDescent="0.25"/>
    <row r="504" s="69" customFormat="1" x14ac:dyDescent="0.25"/>
    <row r="505" s="69" customFormat="1" x14ac:dyDescent="0.25"/>
    <row r="506" s="69" customFormat="1" x14ac:dyDescent="0.25"/>
    <row r="507" s="69" customFormat="1" x14ac:dyDescent="0.25"/>
    <row r="508" s="69" customFormat="1" x14ac:dyDescent="0.25"/>
    <row r="509" s="69" customFormat="1" x14ac:dyDescent="0.25"/>
    <row r="510" s="69" customFormat="1" x14ac:dyDescent="0.25"/>
    <row r="511" s="69" customFormat="1" x14ac:dyDescent="0.25"/>
    <row r="512" s="69" customFormat="1" x14ac:dyDescent="0.25"/>
    <row r="513" s="69" customFormat="1" x14ac:dyDescent="0.25"/>
    <row r="514" s="69" customFormat="1" x14ac:dyDescent="0.25"/>
    <row r="515" s="69" customFormat="1" x14ac:dyDescent="0.25"/>
    <row r="516" s="69" customFormat="1" x14ac:dyDescent="0.25"/>
    <row r="517" s="69" customFormat="1" x14ac:dyDescent="0.25"/>
    <row r="518" s="69" customFormat="1" x14ac:dyDescent="0.25"/>
    <row r="519" s="69" customFormat="1" x14ac:dyDescent="0.25"/>
    <row r="520" s="69" customFormat="1" x14ac:dyDescent="0.25"/>
    <row r="521" s="69" customFormat="1" x14ac:dyDescent="0.25"/>
    <row r="522" s="69" customFormat="1" x14ac:dyDescent="0.25"/>
    <row r="523" s="69" customFormat="1" x14ac:dyDescent="0.25"/>
    <row r="524" s="69" customFormat="1" x14ac:dyDescent="0.25"/>
    <row r="525" s="69" customFormat="1" x14ac:dyDescent="0.25"/>
    <row r="526" s="69" customFormat="1" x14ac:dyDescent="0.25"/>
    <row r="527" s="69" customFormat="1" x14ac:dyDescent="0.25"/>
    <row r="528" s="69" customFormat="1" x14ac:dyDescent="0.25"/>
    <row r="529" s="69" customFormat="1" x14ac:dyDescent="0.25"/>
    <row r="530" s="69" customFormat="1" x14ac:dyDescent="0.25"/>
    <row r="531" s="69" customFormat="1" x14ac:dyDescent="0.25"/>
    <row r="532" s="69" customFormat="1" x14ac:dyDescent="0.25"/>
    <row r="533" s="69" customFormat="1" x14ac:dyDescent="0.25"/>
    <row r="534" s="69" customFormat="1" x14ac:dyDescent="0.25"/>
    <row r="535" s="69" customFormat="1" x14ac:dyDescent="0.25"/>
    <row r="536" s="69" customFormat="1" x14ac:dyDescent="0.25"/>
    <row r="537" s="69" customFormat="1" x14ac:dyDescent="0.25"/>
    <row r="538" s="69" customFormat="1" x14ac:dyDescent="0.25"/>
    <row r="539" s="69" customFormat="1" x14ac:dyDescent="0.25"/>
    <row r="540" s="69" customFormat="1" x14ac:dyDescent="0.25"/>
    <row r="541" s="69" customFormat="1" x14ac:dyDescent="0.25"/>
    <row r="542" s="69" customFormat="1" x14ac:dyDescent="0.25"/>
    <row r="543" s="69" customFormat="1" x14ac:dyDescent="0.25"/>
    <row r="544" s="69" customFormat="1" x14ac:dyDescent="0.25"/>
    <row r="545" s="69" customFormat="1" x14ac:dyDescent="0.25"/>
    <row r="546" s="69" customFormat="1" x14ac:dyDescent="0.25"/>
    <row r="547" s="69" customFormat="1" x14ac:dyDescent="0.25"/>
    <row r="548" s="69" customFormat="1" x14ac:dyDescent="0.25"/>
    <row r="549" s="69" customFormat="1" x14ac:dyDescent="0.25"/>
    <row r="550" s="69" customFormat="1" x14ac:dyDescent="0.25"/>
    <row r="551" s="69" customFormat="1" x14ac:dyDescent="0.25"/>
    <row r="552" s="69" customFormat="1" x14ac:dyDescent="0.25"/>
    <row r="553" s="69" customFormat="1" x14ac:dyDescent="0.25"/>
    <row r="554" s="69" customFormat="1" x14ac:dyDescent="0.25"/>
    <row r="555" s="69" customFormat="1" x14ac:dyDescent="0.25"/>
    <row r="556" s="69" customFormat="1" x14ac:dyDescent="0.25"/>
    <row r="557" s="69" customFormat="1" x14ac:dyDescent="0.25"/>
    <row r="558" s="69" customFormat="1" x14ac:dyDescent="0.25"/>
    <row r="559" s="69" customFormat="1" x14ac:dyDescent="0.25"/>
    <row r="560" s="69" customFormat="1" x14ac:dyDescent="0.25"/>
    <row r="561" s="69" customFormat="1" x14ac:dyDescent="0.25"/>
    <row r="562" s="69" customFormat="1" x14ac:dyDescent="0.25"/>
    <row r="563" s="69" customFormat="1" x14ac:dyDescent="0.25"/>
    <row r="564" s="69" customFormat="1" x14ac:dyDescent="0.25"/>
    <row r="565" s="69" customFormat="1" x14ac:dyDescent="0.25"/>
    <row r="566" s="69" customFormat="1" x14ac:dyDescent="0.25"/>
    <row r="567" s="69" customFormat="1" x14ac:dyDescent="0.25"/>
    <row r="568" s="69" customFormat="1" x14ac:dyDescent="0.25"/>
    <row r="569" s="69" customFormat="1" x14ac:dyDescent="0.25"/>
    <row r="570" s="69" customFormat="1" x14ac:dyDescent="0.25"/>
    <row r="571" s="69" customFormat="1" x14ac:dyDescent="0.25"/>
    <row r="572" s="69" customFormat="1" x14ac:dyDescent="0.25"/>
    <row r="573" s="69" customFormat="1" x14ac:dyDescent="0.25"/>
    <row r="574" s="69" customFormat="1" x14ac:dyDescent="0.25"/>
    <row r="575" s="69" customFormat="1" x14ac:dyDescent="0.25"/>
    <row r="576" s="69" customFormat="1" x14ac:dyDescent="0.25"/>
    <row r="577" s="69" customFormat="1" x14ac:dyDescent="0.25"/>
    <row r="578" s="69" customFormat="1" x14ac:dyDescent="0.25"/>
    <row r="579" s="69" customFormat="1" x14ac:dyDescent="0.25"/>
    <row r="580" s="69" customFormat="1" x14ac:dyDescent="0.25"/>
    <row r="581" s="69" customFormat="1" x14ac:dyDescent="0.25"/>
    <row r="582" s="69" customFormat="1" x14ac:dyDescent="0.25"/>
    <row r="583" s="69" customFormat="1" x14ac:dyDescent="0.25"/>
    <row r="584" s="69" customFormat="1" x14ac:dyDescent="0.25"/>
    <row r="585" s="69" customFormat="1" x14ac:dyDescent="0.25"/>
    <row r="586" s="69" customFormat="1" x14ac:dyDescent="0.25"/>
    <row r="587" s="69" customFormat="1" x14ac:dyDescent="0.25"/>
    <row r="588" s="69" customFormat="1" x14ac:dyDescent="0.25"/>
    <row r="589" s="69" customFormat="1" x14ac:dyDescent="0.25"/>
    <row r="590" s="69" customFormat="1" x14ac:dyDescent="0.25"/>
    <row r="591" s="69" customFormat="1" x14ac:dyDescent="0.25"/>
    <row r="592" s="69" customFormat="1" x14ac:dyDescent="0.25"/>
    <row r="593" s="69" customFormat="1" x14ac:dyDescent="0.25"/>
    <row r="594" s="69" customFormat="1" x14ac:dyDescent="0.25"/>
    <row r="595" s="69" customFormat="1" x14ac:dyDescent="0.25"/>
    <row r="596" s="69" customFormat="1" x14ac:dyDescent="0.25"/>
    <row r="597" s="69" customFormat="1" x14ac:dyDescent="0.25"/>
    <row r="598" s="69" customFormat="1" x14ac:dyDescent="0.25"/>
    <row r="599" s="69" customFormat="1" x14ac:dyDescent="0.25"/>
    <row r="600" s="69" customFormat="1" x14ac:dyDescent="0.25"/>
    <row r="601" s="69" customFormat="1" x14ac:dyDescent="0.25"/>
    <row r="602" s="69" customFormat="1" x14ac:dyDescent="0.25"/>
    <row r="603" s="69" customFormat="1" x14ac:dyDescent="0.25"/>
    <row r="604" s="69" customFormat="1" x14ac:dyDescent="0.25"/>
    <row r="605" s="69" customFormat="1" x14ac:dyDescent="0.25"/>
    <row r="606" s="69" customFormat="1" x14ac:dyDescent="0.25"/>
    <row r="607" s="69" customFormat="1" x14ac:dyDescent="0.25"/>
    <row r="608" s="69" customFormat="1" x14ac:dyDescent="0.25"/>
    <row r="609" s="69" customFormat="1" x14ac:dyDescent="0.25"/>
    <row r="610" s="69" customFormat="1" x14ac:dyDescent="0.25"/>
    <row r="611" s="69" customFormat="1" x14ac:dyDescent="0.25"/>
    <row r="612" s="69" customFormat="1" x14ac:dyDescent="0.25"/>
    <row r="613" s="69" customFormat="1" x14ac:dyDescent="0.25"/>
    <row r="614" s="69" customFormat="1" x14ac:dyDescent="0.25"/>
    <row r="615" s="69" customFormat="1" x14ac:dyDescent="0.25"/>
    <row r="616" s="69" customFormat="1" x14ac:dyDescent="0.25"/>
    <row r="617" s="69" customFormat="1" x14ac:dyDescent="0.25"/>
    <row r="618" s="69" customFormat="1" x14ac:dyDescent="0.25"/>
    <row r="619" s="69" customFormat="1" x14ac:dyDescent="0.25"/>
    <row r="620" s="69" customFormat="1" x14ac:dyDescent="0.25"/>
    <row r="621" s="69" customFormat="1" x14ac:dyDescent="0.25"/>
    <row r="622" s="69" customFormat="1" x14ac:dyDescent="0.25"/>
    <row r="623" s="69" customFormat="1" x14ac:dyDescent="0.25"/>
    <row r="624" s="69" customFormat="1" x14ac:dyDescent="0.25"/>
    <row r="625" s="69" customFormat="1" x14ac:dyDescent="0.25"/>
    <row r="626" s="69" customFormat="1" x14ac:dyDescent="0.25"/>
    <row r="627" s="69" customFormat="1" x14ac:dyDescent="0.25"/>
    <row r="628" s="69" customFormat="1" x14ac:dyDescent="0.25"/>
    <row r="629" s="69" customFormat="1" x14ac:dyDescent="0.25"/>
    <row r="630" s="69" customFormat="1" x14ac:dyDescent="0.25"/>
    <row r="631" s="69" customFormat="1" x14ac:dyDescent="0.25"/>
    <row r="632" s="69" customFormat="1" x14ac:dyDescent="0.25"/>
    <row r="633" s="69" customFormat="1" x14ac:dyDescent="0.25"/>
    <row r="634" s="69" customFormat="1" x14ac:dyDescent="0.25"/>
    <row r="635" s="69" customFormat="1" x14ac:dyDescent="0.25"/>
    <row r="636" s="69" customFormat="1" x14ac:dyDescent="0.25"/>
    <row r="637" s="69" customFormat="1" x14ac:dyDescent="0.25"/>
    <row r="638" s="69" customFormat="1" x14ac:dyDescent="0.25"/>
    <row r="639" s="69" customFormat="1" x14ac:dyDescent="0.25"/>
    <row r="640" s="69" customFormat="1" x14ac:dyDescent="0.25"/>
    <row r="641" s="69" customFormat="1" x14ac:dyDescent="0.25"/>
    <row r="642" s="69" customFormat="1" x14ac:dyDescent="0.25"/>
    <row r="643" s="69" customFormat="1" x14ac:dyDescent="0.25"/>
    <row r="644" s="69" customFormat="1" x14ac:dyDescent="0.25"/>
    <row r="645" s="69" customFormat="1" x14ac:dyDescent="0.25"/>
    <row r="646" s="69" customFormat="1" x14ac:dyDescent="0.25"/>
    <row r="647" s="69" customFormat="1" x14ac:dyDescent="0.25"/>
    <row r="648" s="69" customFormat="1" x14ac:dyDescent="0.25"/>
    <row r="649" s="69" customFormat="1" x14ac:dyDescent="0.25"/>
    <row r="650" s="69" customFormat="1" x14ac:dyDescent="0.25"/>
    <row r="651" s="69" customFormat="1" x14ac:dyDescent="0.25"/>
    <row r="652" s="69" customFormat="1" x14ac:dyDescent="0.25"/>
    <row r="653" s="69" customFormat="1" x14ac:dyDescent="0.25"/>
    <row r="654" s="69" customFormat="1" x14ac:dyDescent="0.25"/>
    <row r="655" s="69" customFormat="1" x14ac:dyDescent="0.25"/>
    <row r="656" s="69" customFormat="1" x14ac:dyDescent="0.25"/>
    <row r="657" s="69" customFormat="1" x14ac:dyDescent="0.25"/>
    <row r="658" s="69" customFormat="1" x14ac:dyDescent="0.25"/>
    <row r="659" s="69" customFormat="1" x14ac:dyDescent="0.25"/>
    <row r="660" s="69" customFormat="1" x14ac:dyDescent="0.25"/>
    <row r="661" s="69" customFormat="1" x14ac:dyDescent="0.25"/>
    <row r="662" s="69" customFormat="1" x14ac:dyDescent="0.25"/>
    <row r="663" s="69" customFormat="1" x14ac:dyDescent="0.25"/>
    <row r="664" s="69" customFormat="1" x14ac:dyDescent="0.25"/>
    <row r="665" s="69" customFormat="1" x14ac:dyDescent="0.25"/>
    <row r="666" s="69" customFormat="1" x14ac:dyDescent="0.25"/>
    <row r="667" s="69" customFormat="1" x14ac:dyDescent="0.25"/>
    <row r="668" s="69" customFormat="1" x14ac:dyDescent="0.25"/>
    <row r="669" s="69" customFormat="1" x14ac:dyDescent="0.25"/>
    <row r="670" s="69" customFormat="1" x14ac:dyDescent="0.25"/>
    <row r="671" s="69" customFormat="1" x14ac:dyDescent="0.25"/>
    <row r="672" s="69" customFormat="1" x14ac:dyDescent="0.25"/>
    <row r="673" s="69" customFormat="1" x14ac:dyDescent="0.25"/>
    <row r="674" s="69" customFormat="1" x14ac:dyDescent="0.25"/>
    <row r="675" s="69" customFormat="1" x14ac:dyDescent="0.25"/>
    <row r="676" s="69" customFormat="1" x14ac:dyDescent="0.25"/>
    <row r="677" s="69" customFormat="1" x14ac:dyDescent="0.25"/>
    <row r="678" s="69" customFormat="1" x14ac:dyDescent="0.25"/>
    <row r="679" s="69" customFormat="1" x14ac:dyDescent="0.25"/>
    <row r="680" s="69" customFormat="1" x14ac:dyDescent="0.25"/>
    <row r="681" s="69" customFormat="1" x14ac:dyDescent="0.25"/>
    <row r="682" s="69" customFormat="1" x14ac:dyDescent="0.25"/>
    <row r="683" s="69" customFormat="1" x14ac:dyDescent="0.25"/>
    <row r="684" s="69" customFormat="1" x14ac:dyDescent="0.25"/>
    <row r="685" s="69" customFormat="1" x14ac:dyDescent="0.25"/>
    <row r="686" s="69" customFormat="1" x14ac:dyDescent="0.25"/>
    <row r="687" s="69" customFormat="1" x14ac:dyDescent="0.25"/>
    <row r="688" s="69" customFormat="1" x14ac:dyDescent="0.25"/>
    <row r="689" s="69" customFormat="1" x14ac:dyDescent="0.25"/>
    <row r="690" s="69" customFormat="1" x14ac:dyDescent="0.25"/>
    <row r="691" s="69" customFormat="1" x14ac:dyDescent="0.25"/>
    <row r="692" s="69" customFormat="1" x14ac:dyDescent="0.25"/>
    <row r="693" s="69" customFormat="1" x14ac:dyDescent="0.25"/>
    <row r="694" s="69" customFormat="1" x14ac:dyDescent="0.25"/>
    <row r="695" s="69" customFormat="1" x14ac:dyDescent="0.25"/>
    <row r="696" s="69" customFormat="1" x14ac:dyDescent="0.25"/>
    <row r="697" s="69" customFormat="1" x14ac:dyDescent="0.25"/>
    <row r="698" s="69" customFormat="1" x14ac:dyDescent="0.25"/>
    <row r="699" s="69" customFormat="1" x14ac:dyDescent="0.25"/>
    <row r="700" s="69" customFormat="1" x14ac:dyDescent="0.25"/>
    <row r="701" s="69" customFormat="1" x14ac:dyDescent="0.25"/>
    <row r="702" s="69" customFormat="1" x14ac:dyDescent="0.25"/>
    <row r="703" s="69" customFormat="1" x14ac:dyDescent="0.25"/>
    <row r="704" s="69" customFormat="1" x14ac:dyDescent="0.25"/>
    <row r="705" s="69" customFormat="1" x14ac:dyDescent="0.25"/>
    <row r="706" s="69" customFormat="1" x14ac:dyDescent="0.25"/>
    <row r="707" s="69" customFormat="1" x14ac:dyDescent="0.25"/>
    <row r="708" s="69" customFormat="1" x14ac:dyDescent="0.25"/>
    <row r="709" s="69" customFormat="1" x14ac:dyDescent="0.25"/>
    <row r="710" s="69" customFormat="1" x14ac:dyDescent="0.25"/>
    <row r="711" s="69" customFormat="1" x14ac:dyDescent="0.25"/>
    <row r="712" s="69" customFormat="1" x14ac:dyDescent="0.25"/>
    <row r="713" s="69" customFormat="1" x14ac:dyDescent="0.25"/>
    <row r="714" s="69" customFormat="1" x14ac:dyDescent="0.25"/>
    <row r="715" s="69" customFormat="1" x14ac:dyDescent="0.25"/>
    <row r="716" s="69" customFormat="1" x14ac:dyDescent="0.25"/>
    <row r="717" s="69" customFormat="1" x14ac:dyDescent="0.25"/>
    <row r="718" s="69" customFormat="1" x14ac:dyDescent="0.25"/>
    <row r="719" s="69" customFormat="1" x14ac:dyDescent="0.25"/>
    <row r="720" s="69" customFormat="1" x14ac:dyDescent="0.25"/>
    <row r="721" s="69" customFormat="1" x14ac:dyDescent="0.25"/>
    <row r="722" s="69" customFormat="1" x14ac:dyDescent="0.25"/>
    <row r="723" s="69" customFormat="1" x14ac:dyDescent="0.25"/>
    <row r="724" s="69" customFormat="1" x14ac:dyDescent="0.25"/>
    <row r="725" s="69" customFormat="1" x14ac:dyDescent="0.25"/>
    <row r="726" s="69" customFormat="1" x14ac:dyDescent="0.25"/>
    <row r="727" s="69" customFormat="1" x14ac:dyDescent="0.25"/>
    <row r="728" s="69" customFormat="1" x14ac:dyDescent="0.25"/>
    <row r="729" s="69" customFormat="1" x14ac:dyDescent="0.25"/>
    <row r="730" s="69" customFormat="1" x14ac:dyDescent="0.25"/>
    <row r="731" s="69" customFormat="1" x14ac:dyDescent="0.25"/>
    <row r="732" s="69" customFormat="1" x14ac:dyDescent="0.25"/>
    <row r="733" s="69" customFormat="1" x14ac:dyDescent="0.25"/>
    <row r="734" s="69" customFormat="1" x14ac:dyDescent="0.25"/>
    <row r="735" s="69" customFormat="1" x14ac:dyDescent="0.25"/>
    <row r="736" s="69" customFormat="1" x14ac:dyDescent="0.25"/>
    <row r="737" s="69" customFormat="1" x14ac:dyDescent="0.25"/>
    <row r="738" s="69" customFormat="1" x14ac:dyDescent="0.25"/>
    <row r="739" s="69" customFormat="1" x14ac:dyDescent="0.25"/>
    <row r="740" s="69" customFormat="1" x14ac:dyDescent="0.25"/>
    <row r="741" s="69" customFormat="1" x14ac:dyDescent="0.25"/>
    <row r="742" s="69" customFormat="1" x14ac:dyDescent="0.25"/>
    <row r="743" s="69" customFormat="1" x14ac:dyDescent="0.25"/>
    <row r="744" s="69" customFormat="1" x14ac:dyDescent="0.25"/>
    <row r="745" s="69" customFormat="1" x14ac:dyDescent="0.25"/>
    <row r="746" s="69" customFormat="1" x14ac:dyDescent="0.25"/>
    <row r="747" s="69" customFormat="1" x14ac:dyDescent="0.25"/>
    <row r="748" s="69" customFormat="1" x14ac:dyDescent="0.25"/>
    <row r="749" s="69" customFormat="1" x14ac:dyDescent="0.25"/>
    <row r="750" s="69" customFormat="1" x14ac:dyDescent="0.25"/>
    <row r="751" s="69" customFormat="1" x14ac:dyDescent="0.25"/>
    <row r="752" s="69" customFormat="1" x14ac:dyDescent="0.25"/>
    <row r="753" s="69" customFormat="1" x14ac:dyDescent="0.25"/>
    <row r="754" s="69" customFormat="1" x14ac:dyDescent="0.25"/>
    <row r="755" s="69" customFormat="1" x14ac:dyDescent="0.25"/>
    <row r="756" s="69" customFormat="1" x14ac:dyDescent="0.25"/>
    <row r="757" s="69" customFormat="1" x14ac:dyDescent="0.25"/>
    <row r="758" s="69" customFormat="1" x14ac:dyDescent="0.25"/>
    <row r="759" s="69" customFormat="1" x14ac:dyDescent="0.25"/>
    <row r="760" s="69" customFormat="1" x14ac:dyDescent="0.25"/>
    <row r="761" s="69" customFormat="1" x14ac:dyDescent="0.25"/>
    <row r="762" s="69" customFormat="1" x14ac:dyDescent="0.25"/>
    <row r="763" s="69" customFormat="1" x14ac:dyDescent="0.25"/>
    <row r="764" s="69" customFormat="1" x14ac:dyDescent="0.25"/>
    <row r="765" s="69" customFormat="1" x14ac:dyDescent="0.25"/>
    <row r="766" s="69" customFormat="1" x14ac:dyDescent="0.25"/>
    <row r="767" s="69" customFormat="1" x14ac:dyDescent="0.25"/>
    <row r="768" s="69" customFormat="1" x14ac:dyDescent="0.25"/>
    <row r="769" s="69" customFormat="1" x14ac:dyDescent="0.25"/>
    <row r="770" s="69" customFormat="1" x14ac:dyDescent="0.25"/>
    <row r="771" s="69" customFormat="1" x14ac:dyDescent="0.25"/>
    <row r="772" s="69" customFormat="1" x14ac:dyDescent="0.25"/>
    <row r="773" s="69" customFormat="1" x14ac:dyDescent="0.25"/>
    <row r="774" s="69" customFormat="1" x14ac:dyDescent="0.25"/>
    <row r="775" s="69" customFormat="1" x14ac:dyDescent="0.25"/>
    <row r="776" s="69" customFormat="1" x14ac:dyDescent="0.25"/>
    <row r="777" s="69" customFormat="1" x14ac:dyDescent="0.25"/>
    <row r="778" s="69" customFormat="1" x14ac:dyDescent="0.25"/>
    <row r="779" s="69" customFormat="1" x14ac:dyDescent="0.25"/>
    <row r="780" s="69" customFormat="1" x14ac:dyDescent="0.25"/>
    <row r="781" s="69" customFormat="1" x14ac:dyDescent="0.25"/>
    <row r="782" s="69" customFormat="1" x14ac:dyDescent="0.25"/>
    <row r="783" s="69" customFormat="1" x14ac:dyDescent="0.25"/>
    <row r="784" s="69" customFormat="1" x14ac:dyDescent="0.25"/>
    <row r="785" s="69" customFormat="1" x14ac:dyDescent="0.25"/>
    <row r="786" s="69" customFormat="1" x14ac:dyDescent="0.25"/>
    <row r="787" s="69" customFormat="1" x14ac:dyDescent="0.25"/>
    <row r="788" s="69" customFormat="1" x14ac:dyDescent="0.25"/>
    <row r="789" s="69" customFormat="1" x14ac:dyDescent="0.25"/>
    <row r="790" s="69" customFormat="1" x14ac:dyDescent="0.25"/>
    <row r="791" s="69" customFormat="1" x14ac:dyDescent="0.25"/>
    <row r="792" s="69" customFormat="1" x14ac:dyDescent="0.25"/>
    <row r="793" s="69" customFormat="1" x14ac:dyDescent="0.25"/>
    <row r="794" s="69" customFormat="1" x14ac:dyDescent="0.25"/>
    <row r="795" s="69" customFormat="1" x14ac:dyDescent="0.25"/>
    <row r="796" s="69" customFormat="1" x14ac:dyDescent="0.25"/>
    <row r="797" s="69" customFormat="1" x14ac:dyDescent="0.25"/>
    <row r="798" s="69" customFormat="1" x14ac:dyDescent="0.25"/>
    <row r="799" s="69" customFormat="1" x14ac:dyDescent="0.25"/>
    <row r="800" s="69" customFormat="1" x14ac:dyDescent="0.25"/>
    <row r="801" s="69" customFormat="1" x14ac:dyDescent="0.25"/>
    <row r="802" s="69" customFormat="1" x14ac:dyDescent="0.25"/>
    <row r="803" s="69" customFormat="1" x14ac:dyDescent="0.25"/>
    <row r="804" s="69" customFormat="1" x14ac:dyDescent="0.25"/>
    <row r="805" s="69" customFormat="1" x14ac:dyDescent="0.25"/>
    <row r="806" s="69" customFormat="1" x14ac:dyDescent="0.25"/>
    <row r="807" s="69" customFormat="1" x14ac:dyDescent="0.25"/>
    <row r="808" s="69" customFormat="1" x14ac:dyDescent="0.25"/>
    <row r="809" s="69" customFormat="1" x14ac:dyDescent="0.25"/>
    <row r="810" s="69" customFormat="1" x14ac:dyDescent="0.25"/>
    <row r="811" s="69" customFormat="1" x14ac:dyDescent="0.25"/>
    <row r="812" s="69" customFormat="1" x14ac:dyDescent="0.25"/>
    <row r="813" s="69" customFormat="1" x14ac:dyDescent="0.25"/>
    <row r="814" s="69" customFormat="1" x14ac:dyDescent="0.25"/>
    <row r="815" s="69" customFormat="1" x14ac:dyDescent="0.25"/>
    <row r="816" s="69" customFormat="1" x14ac:dyDescent="0.25"/>
    <row r="817" s="69" customFormat="1" x14ac:dyDescent="0.25"/>
    <row r="818" s="69" customFormat="1" x14ac:dyDescent="0.25"/>
    <row r="819" s="69" customFormat="1" x14ac:dyDescent="0.25"/>
    <row r="820" s="69" customFormat="1" x14ac:dyDescent="0.25"/>
    <row r="821" s="69" customFormat="1" x14ac:dyDescent="0.25"/>
    <row r="822" s="69" customFormat="1" x14ac:dyDescent="0.25"/>
    <row r="823" s="69" customFormat="1" x14ac:dyDescent="0.25"/>
    <row r="824" s="69" customFormat="1" x14ac:dyDescent="0.25"/>
    <row r="825" s="69" customFormat="1" x14ac:dyDescent="0.25"/>
    <row r="826" s="69" customFormat="1" x14ac:dyDescent="0.25"/>
    <row r="827" s="69" customFormat="1" x14ac:dyDescent="0.25"/>
    <row r="828" s="69" customFormat="1" x14ac:dyDescent="0.25"/>
    <row r="829" s="69" customFormat="1" x14ac:dyDescent="0.25"/>
    <row r="830" s="69" customFormat="1" x14ac:dyDescent="0.25"/>
    <row r="831" s="69" customFormat="1" x14ac:dyDescent="0.25"/>
    <row r="832" s="69" customFormat="1" x14ac:dyDescent="0.25"/>
    <row r="833" s="69" customFormat="1" x14ac:dyDescent="0.25"/>
    <row r="834" s="69" customFormat="1" x14ac:dyDescent="0.25"/>
    <row r="835" s="69" customFormat="1" x14ac:dyDescent="0.25"/>
    <row r="836" s="69" customFormat="1" x14ac:dyDescent="0.25"/>
    <row r="837" s="69" customFormat="1" x14ac:dyDescent="0.25"/>
    <row r="838" s="69" customFormat="1" x14ac:dyDescent="0.25"/>
    <row r="839" s="69" customFormat="1" x14ac:dyDescent="0.25"/>
    <row r="840" s="69" customFormat="1" x14ac:dyDescent="0.25"/>
    <row r="841" s="69" customFormat="1" x14ac:dyDescent="0.25"/>
    <row r="842" s="69" customFormat="1" x14ac:dyDescent="0.25"/>
    <row r="843" s="69" customFormat="1" x14ac:dyDescent="0.25"/>
    <row r="844" s="69" customFormat="1" x14ac:dyDescent="0.25"/>
    <row r="845" s="69" customFormat="1" x14ac:dyDescent="0.25"/>
    <row r="846" s="69" customFormat="1" x14ac:dyDescent="0.25"/>
    <row r="847" s="69" customFormat="1" x14ac:dyDescent="0.25"/>
    <row r="848" s="69" customFormat="1" x14ac:dyDescent="0.25"/>
    <row r="849" s="69" customFormat="1" x14ac:dyDescent="0.25"/>
    <row r="850" s="69" customFormat="1" x14ac:dyDescent="0.25"/>
    <row r="851" s="69" customFormat="1" x14ac:dyDescent="0.25"/>
    <row r="852" s="69" customFormat="1" x14ac:dyDescent="0.25"/>
    <row r="853" s="69" customFormat="1" x14ac:dyDescent="0.25"/>
    <row r="854" s="69" customFormat="1" x14ac:dyDescent="0.25"/>
    <row r="855" s="69" customFormat="1" x14ac:dyDescent="0.25"/>
    <row r="856" s="69" customFormat="1" x14ac:dyDescent="0.25"/>
    <row r="857" s="69" customFormat="1" x14ac:dyDescent="0.25"/>
    <row r="858" s="69" customFormat="1" x14ac:dyDescent="0.25"/>
    <row r="859" s="69" customFormat="1" x14ac:dyDescent="0.25"/>
    <row r="860" s="69" customFormat="1" x14ac:dyDescent="0.25"/>
    <row r="861" s="69" customFormat="1" x14ac:dyDescent="0.25"/>
    <row r="862" s="69" customFormat="1" x14ac:dyDescent="0.25"/>
    <row r="863" s="69" customFormat="1" x14ac:dyDescent="0.25"/>
    <row r="864" s="69" customFormat="1" x14ac:dyDescent="0.25"/>
    <row r="865" s="69" customFormat="1" x14ac:dyDescent="0.25"/>
    <row r="866" s="69" customFormat="1" x14ac:dyDescent="0.25"/>
    <row r="867" s="69" customFormat="1" x14ac:dyDescent="0.25"/>
    <row r="868" s="69" customFormat="1" x14ac:dyDescent="0.25"/>
    <row r="869" s="69" customFormat="1" x14ac:dyDescent="0.25"/>
    <row r="870" s="69" customFormat="1" x14ac:dyDescent="0.25"/>
    <row r="871" s="69" customFormat="1" x14ac:dyDescent="0.25"/>
    <row r="872" s="69" customFormat="1" x14ac:dyDescent="0.25"/>
    <row r="873" s="69" customFormat="1" x14ac:dyDescent="0.25"/>
    <row r="874" s="69" customFormat="1" x14ac:dyDescent="0.25"/>
    <row r="875" s="69" customFormat="1" x14ac:dyDescent="0.25"/>
    <row r="876" s="69" customFormat="1" x14ac:dyDescent="0.25"/>
    <row r="877" s="69" customFormat="1" x14ac:dyDescent="0.25"/>
    <row r="878" s="69" customFormat="1" x14ac:dyDescent="0.25"/>
    <row r="879" s="69" customFormat="1" x14ac:dyDescent="0.25"/>
    <row r="880" s="69" customFormat="1" x14ac:dyDescent="0.25"/>
    <row r="881" s="69" customFormat="1" x14ac:dyDescent="0.25"/>
    <row r="882" s="69" customFormat="1" x14ac:dyDescent="0.25"/>
    <row r="883" s="69" customFormat="1" x14ac:dyDescent="0.25"/>
    <row r="884" s="69" customFormat="1" x14ac:dyDescent="0.25"/>
    <row r="885" s="69" customFormat="1" x14ac:dyDescent="0.25"/>
    <row r="886" s="69" customFormat="1" x14ac:dyDescent="0.25"/>
    <row r="887" s="69" customFormat="1" x14ac:dyDescent="0.25"/>
    <row r="888" s="69" customFormat="1" x14ac:dyDescent="0.25"/>
    <row r="889" s="69" customFormat="1" x14ac:dyDescent="0.25"/>
    <row r="890" s="69" customFormat="1" x14ac:dyDescent="0.25"/>
    <row r="891" s="69" customFormat="1" x14ac:dyDescent="0.25"/>
    <row r="892" s="69" customFormat="1" x14ac:dyDescent="0.25"/>
    <row r="893" s="69" customFormat="1" x14ac:dyDescent="0.25"/>
    <row r="894" s="69" customFormat="1" x14ac:dyDescent="0.25"/>
    <row r="895" s="69" customFormat="1" x14ac:dyDescent="0.25"/>
    <row r="896" s="69" customFormat="1" x14ac:dyDescent="0.25"/>
    <row r="897" s="69" customFormat="1" x14ac:dyDescent="0.25"/>
    <row r="898" s="69" customFormat="1" x14ac:dyDescent="0.25"/>
    <row r="899" s="69" customFormat="1" x14ac:dyDescent="0.25"/>
    <row r="900" s="69" customFormat="1" x14ac:dyDescent="0.25"/>
    <row r="901" s="69" customFormat="1" x14ac:dyDescent="0.25"/>
    <row r="902" s="69" customFormat="1" x14ac:dyDescent="0.25"/>
    <row r="903" s="69" customFormat="1" x14ac:dyDescent="0.25"/>
    <row r="904" s="69" customFormat="1" x14ac:dyDescent="0.25"/>
    <row r="905" s="69" customFormat="1" x14ac:dyDescent="0.25"/>
    <row r="906" s="69" customFormat="1" x14ac:dyDescent="0.25"/>
    <row r="907" s="69" customFormat="1" x14ac:dyDescent="0.25"/>
    <row r="908" s="69" customFormat="1" x14ac:dyDescent="0.25"/>
    <row r="909" s="69" customFormat="1" x14ac:dyDescent="0.25"/>
    <row r="910" s="69" customFormat="1" x14ac:dyDescent="0.25"/>
    <row r="911" s="69" customFormat="1" x14ac:dyDescent="0.25"/>
    <row r="912" s="69" customFormat="1" x14ac:dyDescent="0.25"/>
    <row r="913" s="69" customFormat="1" x14ac:dyDescent="0.25"/>
    <row r="914" s="69" customFormat="1" x14ac:dyDescent="0.25"/>
    <row r="915" s="69" customFormat="1" x14ac:dyDescent="0.25"/>
    <row r="916" s="69" customFormat="1" x14ac:dyDescent="0.25"/>
    <row r="917" s="69" customFormat="1" x14ac:dyDescent="0.25"/>
    <row r="918" s="69" customFormat="1" x14ac:dyDescent="0.25"/>
    <row r="919" s="69" customFormat="1" x14ac:dyDescent="0.25"/>
    <row r="920" s="69" customFormat="1" x14ac:dyDescent="0.25"/>
    <row r="921" s="69" customFormat="1" x14ac:dyDescent="0.25"/>
    <row r="922" s="69" customFormat="1" x14ac:dyDescent="0.25"/>
    <row r="923" s="69" customFormat="1" x14ac:dyDescent="0.25"/>
    <row r="924" s="69" customFormat="1" x14ac:dyDescent="0.25"/>
    <row r="925" s="69" customFormat="1" x14ac:dyDescent="0.25"/>
    <row r="926" s="69" customFormat="1" x14ac:dyDescent="0.25"/>
    <row r="927" s="69" customFormat="1" x14ac:dyDescent="0.25"/>
    <row r="928" s="69" customFormat="1" x14ac:dyDescent="0.25"/>
    <row r="929" s="69" customFormat="1" x14ac:dyDescent="0.25"/>
    <row r="930" s="69" customFormat="1" x14ac:dyDescent="0.25"/>
    <row r="931" s="69" customFormat="1" x14ac:dyDescent="0.25"/>
    <row r="932" s="69" customFormat="1" x14ac:dyDescent="0.25"/>
    <row r="933" s="69" customFormat="1" x14ac:dyDescent="0.25"/>
    <row r="934" s="69" customFormat="1" x14ac:dyDescent="0.25"/>
    <row r="935" s="69" customFormat="1" x14ac:dyDescent="0.25"/>
    <row r="936" s="69" customFormat="1" x14ac:dyDescent="0.25"/>
    <row r="937" s="69" customFormat="1" x14ac:dyDescent="0.25"/>
    <row r="938" s="69" customFormat="1" x14ac:dyDescent="0.25"/>
    <row r="939" s="69" customFormat="1" x14ac:dyDescent="0.25"/>
    <row r="940" s="69" customFormat="1" x14ac:dyDescent="0.25"/>
    <row r="941" s="69" customFormat="1" x14ac:dyDescent="0.25"/>
    <row r="942" s="69" customFormat="1" x14ac:dyDescent="0.25"/>
    <row r="943" s="69" customFormat="1" x14ac:dyDescent="0.25"/>
    <row r="944" s="69" customFormat="1" x14ac:dyDescent="0.25"/>
    <row r="945" s="69" customFormat="1" x14ac:dyDescent="0.25"/>
    <row r="946" s="69" customFormat="1" x14ac:dyDescent="0.25"/>
    <row r="947" s="69" customFormat="1" x14ac:dyDescent="0.25"/>
    <row r="948" s="69" customFormat="1" x14ac:dyDescent="0.25"/>
    <row r="949" s="69" customFormat="1" x14ac:dyDescent="0.25"/>
    <row r="950" s="69" customFormat="1" x14ac:dyDescent="0.25"/>
    <row r="951" s="69" customFormat="1" x14ac:dyDescent="0.25"/>
    <row r="952" s="69" customFormat="1" x14ac:dyDescent="0.25"/>
    <row r="953" s="69" customFormat="1" x14ac:dyDescent="0.25"/>
    <row r="954" s="69" customFormat="1" x14ac:dyDescent="0.25"/>
    <row r="955" s="69" customFormat="1" x14ac:dyDescent="0.25"/>
    <row r="956" s="69" customFormat="1" x14ac:dyDescent="0.25"/>
    <row r="957" s="69" customFormat="1" x14ac:dyDescent="0.25"/>
    <row r="958" s="69" customFormat="1" x14ac:dyDescent="0.25"/>
    <row r="959" s="69" customFormat="1" x14ac:dyDescent="0.25"/>
    <row r="960" s="69" customFormat="1" x14ac:dyDescent="0.25"/>
    <row r="961" s="69" customFormat="1" x14ac:dyDescent="0.25"/>
    <row r="962" s="69" customFormat="1" x14ac:dyDescent="0.25"/>
    <row r="963" s="69" customFormat="1" x14ac:dyDescent="0.25"/>
    <row r="964" s="69" customFormat="1" x14ac:dyDescent="0.25"/>
    <row r="965" s="69" customFormat="1" x14ac:dyDescent="0.25"/>
    <row r="966" s="69" customFormat="1" x14ac:dyDescent="0.25"/>
    <row r="967" s="69" customFormat="1" x14ac:dyDescent="0.25"/>
    <row r="968" s="69" customFormat="1" x14ac:dyDescent="0.25"/>
    <row r="969" s="69" customFormat="1" x14ac:dyDescent="0.25"/>
    <row r="970" s="69" customFormat="1" x14ac:dyDescent="0.25"/>
    <row r="971" s="69" customFormat="1" x14ac:dyDescent="0.25"/>
    <row r="972" s="69" customFormat="1" x14ac:dyDescent="0.25"/>
    <row r="973" s="69" customFormat="1" x14ac:dyDescent="0.25"/>
    <row r="974" s="69" customFormat="1" x14ac:dyDescent="0.25"/>
    <row r="975" s="69" customFormat="1" x14ac:dyDescent="0.25"/>
    <row r="976" s="69" customFormat="1" x14ac:dyDescent="0.25"/>
    <row r="977" s="69" customFormat="1" x14ac:dyDescent="0.25"/>
    <row r="978" s="69" customFormat="1" x14ac:dyDescent="0.25"/>
    <row r="979" s="69" customFormat="1" x14ac:dyDescent="0.25"/>
    <row r="980" s="69" customFormat="1" x14ac:dyDescent="0.25"/>
    <row r="981" s="69" customFormat="1" x14ac:dyDescent="0.25"/>
    <row r="982" s="69" customFormat="1" x14ac:dyDescent="0.25"/>
    <row r="983" s="69" customFormat="1" x14ac:dyDescent="0.25"/>
    <row r="984" s="69" customFormat="1" x14ac:dyDescent="0.25"/>
    <row r="985" s="69" customFormat="1" x14ac:dyDescent="0.25"/>
    <row r="986" s="69" customFormat="1" x14ac:dyDescent="0.25"/>
    <row r="987" s="69" customFormat="1" x14ac:dyDescent="0.25"/>
    <row r="988" s="69" customFormat="1" x14ac:dyDescent="0.25"/>
    <row r="989" s="69" customFormat="1" x14ac:dyDescent="0.25"/>
    <row r="990" s="69" customFormat="1" x14ac:dyDescent="0.25"/>
    <row r="991" s="69" customFormat="1" x14ac:dyDescent="0.25"/>
    <row r="992" s="69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20:G20"/>
    <mergeCell ref="A21:G21"/>
    <mergeCell ref="X8:X9"/>
    <mergeCell ref="Y8:Y9"/>
    <mergeCell ref="Z8:Z9"/>
    <mergeCell ref="A17:G17"/>
    <mergeCell ref="A18:G18"/>
    <mergeCell ref="A19:G19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A1:Q1"/>
    <mergeCell ref="A3:V3"/>
    <mergeCell ref="A4:V4"/>
    <mergeCell ref="A6:I6"/>
    <mergeCell ref="J6:V6"/>
  </mergeCells>
  <pageMargins left="0.15" right="0.15" top="0.6" bottom="0.02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9"/>
  <sheetViews>
    <sheetView topLeftCell="A13" zoomScale="70" zoomScaleNormal="70" workbookViewId="0">
      <selection activeCell="I30" sqref="I30"/>
    </sheetView>
  </sheetViews>
  <sheetFormatPr defaultColWidth="8.85546875" defaultRowHeight="16.5" x14ac:dyDescent="0.3"/>
  <cols>
    <col min="1" max="1" width="10.7109375" style="35" customWidth="1"/>
    <col min="2" max="2" width="18.28515625" style="35" customWidth="1"/>
    <col min="3" max="3" width="9.140625" style="35" customWidth="1"/>
    <col min="4" max="4" width="17.5703125" style="35" customWidth="1"/>
    <col min="5" max="5" width="9.140625" style="35" customWidth="1"/>
    <col min="6" max="6" width="14.42578125" style="35" customWidth="1"/>
    <col min="7" max="7" width="13.140625" style="35" customWidth="1"/>
    <col min="8" max="9" width="9.140625" style="35" customWidth="1"/>
    <col min="10" max="10" width="27.7109375" style="33" customWidth="1"/>
    <col min="11" max="11" width="8.85546875" style="33"/>
    <col min="12" max="12" width="11" style="33" customWidth="1"/>
    <col min="13" max="21" width="8.85546875" style="33"/>
    <col min="22" max="22" width="10.5703125" style="33" customWidth="1"/>
    <col min="23" max="23" width="12.85546875" style="33" customWidth="1"/>
    <col min="24" max="24" width="12.42578125" style="33" customWidth="1"/>
    <col min="25" max="25" width="10.140625" style="33" customWidth="1"/>
    <col min="26" max="26" width="15.85546875" style="33" customWidth="1"/>
    <col min="27" max="16384" width="8.85546875" style="33"/>
  </cols>
  <sheetData>
    <row r="1" spans="1:29" x14ac:dyDescent="0.25">
      <c r="A1" s="293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</row>
    <row r="2" spans="1:29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Q2" s="34" t="s">
        <v>41</v>
      </c>
      <c r="R2" s="35" t="s">
        <v>2</v>
      </c>
      <c r="S2" s="34">
        <v>2019</v>
      </c>
      <c r="T2" s="33" t="s">
        <v>3</v>
      </c>
      <c r="Y2" s="36"/>
      <c r="Z2" s="36"/>
      <c r="AA2" s="36"/>
      <c r="AB2" s="36"/>
      <c r="AC2" s="36"/>
    </row>
    <row r="3" spans="1:29" ht="15" x14ac:dyDescent="0.25">
      <c r="A3" s="294" t="s">
        <v>49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Y3" s="36"/>
      <c r="Z3" s="36"/>
      <c r="AA3" s="36"/>
      <c r="AB3" s="36"/>
      <c r="AC3" s="36"/>
    </row>
    <row r="4" spans="1:29" ht="15" x14ac:dyDescent="0.25">
      <c r="A4" s="295" t="s">
        <v>4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37"/>
      <c r="X4" s="37"/>
      <c r="Y4" s="37"/>
      <c r="Z4" s="37"/>
      <c r="AA4" s="37"/>
      <c r="AB4" s="37"/>
      <c r="AC4" s="37"/>
    </row>
    <row r="5" spans="1:29" s="35" customFormat="1" ht="27.75" customHeight="1" thickBot="1" x14ac:dyDescent="0.35">
      <c r="A5" s="38"/>
      <c r="B5" s="38"/>
      <c r="C5" s="38"/>
      <c r="D5" s="38"/>
      <c r="E5" s="38"/>
      <c r="F5" s="38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3"/>
      <c r="V5" s="33"/>
      <c r="W5" s="33"/>
      <c r="X5" s="33"/>
      <c r="Y5" s="33"/>
      <c r="Z5" s="33"/>
      <c r="AA5" s="33"/>
      <c r="AB5" s="33"/>
      <c r="AC5" s="33"/>
    </row>
    <row r="6" spans="1:29" s="35" customFormat="1" ht="26.25" customHeight="1" thickBot="1" x14ac:dyDescent="0.35">
      <c r="A6" s="297" t="s">
        <v>5</v>
      </c>
      <c r="B6" s="298"/>
      <c r="C6" s="298"/>
      <c r="D6" s="298"/>
      <c r="E6" s="298"/>
      <c r="F6" s="298"/>
      <c r="G6" s="298"/>
      <c r="H6" s="298"/>
      <c r="I6" s="299"/>
      <c r="J6" s="297" t="s">
        <v>6</v>
      </c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9"/>
      <c r="W6" s="302" t="s">
        <v>7</v>
      </c>
      <c r="X6" s="306" t="s">
        <v>8</v>
      </c>
      <c r="Y6" s="307"/>
      <c r="Z6" s="308"/>
      <c r="AA6" s="300" t="s">
        <v>9</v>
      </c>
      <c r="AB6" s="33"/>
      <c r="AC6" s="33"/>
    </row>
    <row r="7" spans="1:29" s="35" customFormat="1" ht="90.75" customHeight="1" thickBot="1" x14ac:dyDescent="0.35">
      <c r="A7" s="302" t="s">
        <v>10</v>
      </c>
      <c r="B7" s="302" t="s">
        <v>11</v>
      </c>
      <c r="C7" s="302" t="s">
        <v>12</v>
      </c>
      <c r="D7" s="302" t="s">
        <v>13</v>
      </c>
      <c r="E7" s="302" t="s">
        <v>14</v>
      </c>
      <c r="F7" s="302" t="s">
        <v>15</v>
      </c>
      <c r="G7" s="302" t="s">
        <v>16</v>
      </c>
      <c r="H7" s="302" t="s">
        <v>17</v>
      </c>
      <c r="I7" s="302" t="s">
        <v>18</v>
      </c>
      <c r="J7" s="300" t="s">
        <v>19</v>
      </c>
      <c r="K7" s="302" t="s">
        <v>20</v>
      </c>
      <c r="L7" s="302" t="s">
        <v>21</v>
      </c>
      <c r="M7" s="297" t="s">
        <v>22</v>
      </c>
      <c r="N7" s="298"/>
      <c r="O7" s="298"/>
      <c r="P7" s="298"/>
      <c r="Q7" s="298"/>
      <c r="R7" s="298"/>
      <c r="S7" s="298"/>
      <c r="T7" s="298"/>
      <c r="U7" s="299"/>
      <c r="V7" s="302" t="s">
        <v>23</v>
      </c>
      <c r="W7" s="303"/>
      <c r="X7" s="309"/>
      <c r="Y7" s="310"/>
      <c r="Z7" s="311"/>
      <c r="AA7" s="301"/>
      <c r="AB7" s="33"/>
      <c r="AC7" s="33"/>
    </row>
    <row r="8" spans="1:29" s="35" customFormat="1" ht="63" customHeight="1" thickBot="1" x14ac:dyDescent="0.35">
      <c r="A8" s="303"/>
      <c r="B8" s="303"/>
      <c r="C8" s="303"/>
      <c r="D8" s="303"/>
      <c r="E8" s="303"/>
      <c r="F8" s="303"/>
      <c r="G8" s="303"/>
      <c r="H8" s="303"/>
      <c r="I8" s="303"/>
      <c r="J8" s="301"/>
      <c r="K8" s="303"/>
      <c r="L8" s="303"/>
      <c r="M8" s="302" t="s">
        <v>24</v>
      </c>
      <c r="N8" s="297" t="s">
        <v>25</v>
      </c>
      <c r="O8" s="298"/>
      <c r="P8" s="299"/>
      <c r="Q8" s="297" t="s">
        <v>26</v>
      </c>
      <c r="R8" s="298"/>
      <c r="S8" s="298"/>
      <c r="T8" s="299"/>
      <c r="U8" s="302" t="s">
        <v>27</v>
      </c>
      <c r="V8" s="303"/>
      <c r="W8" s="303"/>
      <c r="X8" s="302" t="s">
        <v>28</v>
      </c>
      <c r="Y8" s="302" t="s">
        <v>29</v>
      </c>
      <c r="Z8" s="302" t="s">
        <v>30</v>
      </c>
      <c r="AA8" s="301"/>
      <c r="AB8" s="33"/>
      <c r="AC8" s="33"/>
    </row>
    <row r="9" spans="1:29" s="35" customFormat="1" ht="81" customHeight="1" thickBot="1" x14ac:dyDescent="0.35">
      <c r="A9" s="303"/>
      <c r="B9" s="303"/>
      <c r="C9" s="303"/>
      <c r="D9" s="303"/>
      <c r="E9" s="303"/>
      <c r="F9" s="303"/>
      <c r="G9" s="303"/>
      <c r="H9" s="303"/>
      <c r="I9" s="303"/>
      <c r="J9" s="301"/>
      <c r="K9" s="303"/>
      <c r="L9" s="303"/>
      <c r="M9" s="303"/>
      <c r="N9" s="40" t="s">
        <v>31</v>
      </c>
      <c r="O9" s="40" t="s">
        <v>32</v>
      </c>
      <c r="P9" s="40" t="s">
        <v>33</v>
      </c>
      <c r="Q9" s="40" t="s">
        <v>34</v>
      </c>
      <c r="R9" s="40" t="s">
        <v>35</v>
      </c>
      <c r="S9" s="40" t="s">
        <v>36</v>
      </c>
      <c r="T9" s="40" t="s">
        <v>37</v>
      </c>
      <c r="U9" s="303"/>
      <c r="V9" s="303"/>
      <c r="W9" s="303"/>
      <c r="X9" s="303"/>
      <c r="Y9" s="303"/>
      <c r="Z9" s="303"/>
      <c r="AA9" s="301"/>
      <c r="AB9" s="33"/>
      <c r="AC9" s="33"/>
    </row>
    <row r="10" spans="1:29" s="35" customFormat="1" ht="27.75" customHeight="1" thickBot="1" x14ac:dyDescent="0.35">
      <c r="A10" s="41">
        <v>1</v>
      </c>
      <c r="B10" s="42">
        <v>2</v>
      </c>
      <c r="C10" s="43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  <c r="J10" s="44">
        <v>10</v>
      </c>
      <c r="K10" s="44">
        <v>11</v>
      </c>
      <c r="L10" s="44">
        <v>12</v>
      </c>
      <c r="M10" s="44">
        <v>13</v>
      </c>
      <c r="N10" s="44">
        <v>14</v>
      </c>
      <c r="O10" s="44">
        <v>15</v>
      </c>
      <c r="P10" s="44">
        <v>16</v>
      </c>
      <c r="Q10" s="44">
        <v>17</v>
      </c>
      <c r="R10" s="44">
        <v>18</v>
      </c>
      <c r="S10" s="44">
        <v>19</v>
      </c>
      <c r="T10" s="44">
        <v>20</v>
      </c>
      <c r="U10" s="44">
        <v>21</v>
      </c>
      <c r="V10" s="44">
        <v>22</v>
      </c>
      <c r="W10" s="44">
        <v>23</v>
      </c>
      <c r="X10" s="44">
        <v>24</v>
      </c>
      <c r="Y10" s="44">
        <v>25</v>
      </c>
      <c r="Z10" s="44">
        <v>26</v>
      </c>
      <c r="AA10" s="45">
        <v>27</v>
      </c>
      <c r="AB10" s="33"/>
      <c r="AC10" s="33"/>
    </row>
    <row r="11" spans="1:29" s="35" customFormat="1" ht="27.75" customHeight="1" x14ac:dyDescent="0.3">
      <c r="A11" s="73">
        <v>1</v>
      </c>
      <c r="B11" s="47" t="s">
        <v>98</v>
      </c>
      <c r="C11" s="47" t="s">
        <v>113</v>
      </c>
      <c r="D11" s="47" t="s">
        <v>143</v>
      </c>
      <c r="E11" s="52" t="s">
        <v>110</v>
      </c>
      <c r="F11" s="47" t="s">
        <v>142</v>
      </c>
      <c r="G11" s="47" t="s">
        <v>141</v>
      </c>
      <c r="H11" s="47" t="s">
        <v>54</v>
      </c>
      <c r="I11" s="47">
        <v>2.25</v>
      </c>
      <c r="J11" s="47" t="s">
        <v>143</v>
      </c>
      <c r="K11" s="47"/>
      <c r="L11" s="47"/>
      <c r="M11" s="47">
        <v>18</v>
      </c>
      <c r="N11" s="47">
        <v>0</v>
      </c>
      <c r="O11" s="47">
        <v>0</v>
      </c>
      <c r="P11" s="47">
        <v>18</v>
      </c>
      <c r="Q11" s="47">
        <v>0</v>
      </c>
      <c r="R11" s="47">
        <v>0</v>
      </c>
      <c r="S11" s="47">
        <v>0</v>
      </c>
      <c r="T11" s="47">
        <v>18</v>
      </c>
      <c r="U11" s="47">
        <v>0</v>
      </c>
      <c r="V11" s="47">
        <v>0</v>
      </c>
      <c r="W11" s="47"/>
      <c r="X11" s="47"/>
      <c r="Y11" s="47"/>
      <c r="Z11" s="47"/>
      <c r="AA11" s="60">
        <v>1</v>
      </c>
      <c r="AB11" s="33"/>
      <c r="AC11" s="33"/>
    </row>
    <row r="12" spans="1:29" s="35" customFormat="1" ht="27.75" customHeight="1" x14ac:dyDescent="0.3">
      <c r="A12" s="73">
        <v>2</v>
      </c>
      <c r="B12" s="47" t="s">
        <v>98</v>
      </c>
      <c r="C12" s="47" t="s">
        <v>113</v>
      </c>
      <c r="D12" s="47" t="s">
        <v>139</v>
      </c>
      <c r="E12" s="52" t="s">
        <v>110</v>
      </c>
      <c r="F12" s="47" t="s">
        <v>142</v>
      </c>
      <c r="G12" s="47" t="s">
        <v>141</v>
      </c>
      <c r="H12" s="47" t="s">
        <v>54</v>
      </c>
      <c r="I12" s="47">
        <v>2.25</v>
      </c>
      <c r="J12" s="47" t="s">
        <v>139</v>
      </c>
      <c r="K12" s="47"/>
      <c r="L12" s="47"/>
      <c r="M12" s="47">
        <v>7</v>
      </c>
      <c r="N12" s="47">
        <v>0</v>
      </c>
      <c r="O12" s="47">
        <v>0</v>
      </c>
      <c r="P12" s="47">
        <v>7</v>
      </c>
      <c r="Q12" s="47">
        <v>0</v>
      </c>
      <c r="R12" s="47">
        <v>0</v>
      </c>
      <c r="S12" s="47">
        <v>0</v>
      </c>
      <c r="T12" s="47">
        <v>7</v>
      </c>
      <c r="U12" s="47">
        <v>0</v>
      </c>
      <c r="V12" s="47">
        <v>0</v>
      </c>
      <c r="W12" s="47"/>
      <c r="X12" s="47"/>
      <c r="Y12" s="47"/>
      <c r="Z12" s="47"/>
      <c r="AA12" s="60">
        <v>1</v>
      </c>
      <c r="AB12" s="33"/>
      <c r="AC12" s="33"/>
    </row>
    <row r="13" spans="1:29" s="35" customFormat="1" ht="27.75" customHeight="1" x14ac:dyDescent="0.3">
      <c r="A13" s="73">
        <v>3</v>
      </c>
      <c r="B13" s="47" t="s">
        <v>98</v>
      </c>
      <c r="C13" s="47" t="s">
        <v>113</v>
      </c>
      <c r="D13" s="47" t="s">
        <v>138</v>
      </c>
      <c r="E13" s="52" t="s">
        <v>110</v>
      </c>
      <c r="F13" s="47" t="s">
        <v>142</v>
      </c>
      <c r="G13" s="47" t="s">
        <v>141</v>
      </c>
      <c r="H13" s="47" t="s">
        <v>54</v>
      </c>
      <c r="I13" s="47">
        <v>2.25</v>
      </c>
      <c r="J13" s="47" t="s">
        <v>138</v>
      </c>
      <c r="K13" s="47"/>
      <c r="L13" s="47"/>
      <c r="M13" s="47">
        <v>5</v>
      </c>
      <c r="N13" s="47">
        <v>0</v>
      </c>
      <c r="O13" s="47">
        <v>0</v>
      </c>
      <c r="P13" s="47">
        <v>5</v>
      </c>
      <c r="Q13" s="47">
        <v>0</v>
      </c>
      <c r="R13" s="47">
        <v>0</v>
      </c>
      <c r="S13" s="47">
        <v>0</v>
      </c>
      <c r="T13" s="47">
        <v>5</v>
      </c>
      <c r="U13" s="47">
        <v>0</v>
      </c>
      <c r="V13" s="47">
        <v>0</v>
      </c>
      <c r="W13" s="47"/>
      <c r="X13" s="47"/>
      <c r="Y13" s="47"/>
      <c r="Z13" s="47"/>
      <c r="AA13" s="60">
        <v>1</v>
      </c>
      <c r="AB13" s="33"/>
      <c r="AC13" s="33"/>
    </row>
    <row r="14" spans="1:29" s="35" customFormat="1" ht="27.75" customHeight="1" x14ac:dyDescent="0.3">
      <c r="A14" s="73">
        <v>4</v>
      </c>
      <c r="B14" s="47" t="s">
        <v>98</v>
      </c>
      <c r="C14" s="47" t="s">
        <v>113</v>
      </c>
      <c r="D14" s="47" t="s">
        <v>135</v>
      </c>
      <c r="E14" s="52" t="s">
        <v>110</v>
      </c>
      <c r="F14" s="47" t="s">
        <v>142</v>
      </c>
      <c r="G14" s="47" t="s">
        <v>141</v>
      </c>
      <c r="H14" s="47" t="s">
        <v>54</v>
      </c>
      <c r="I14" s="47">
        <v>2.25</v>
      </c>
      <c r="J14" s="47" t="s">
        <v>135</v>
      </c>
      <c r="K14" s="47"/>
      <c r="L14" s="47"/>
      <c r="M14" s="47">
        <v>5</v>
      </c>
      <c r="N14" s="47">
        <v>0</v>
      </c>
      <c r="O14" s="47">
        <v>0</v>
      </c>
      <c r="P14" s="47">
        <v>5</v>
      </c>
      <c r="Q14" s="47">
        <v>0</v>
      </c>
      <c r="R14" s="47">
        <v>0</v>
      </c>
      <c r="S14" s="47">
        <v>0</v>
      </c>
      <c r="T14" s="47">
        <v>5</v>
      </c>
      <c r="U14" s="47">
        <v>0</v>
      </c>
      <c r="V14" s="47">
        <v>0</v>
      </c>
      <c r="W14" s="47"/>
      <c r="X14" s="47"/>
      <c r="Y14" s="47"/>
      <c r="Z14" s="47"/>
      <c r="AA14" s="60">
        <v>1</v>
      </c>
      <c r="AB14" s="33"/>
      <c r="AC14" s="33"/>
    </row>
    <row r="15" spans="1:29" s="35" customFormat="1" ht="27.75" customHeight="1" x14ac:dyDescent="0.3">
      <c r="A15" s="73">
        <v>5</v>
      </c>
      <c r="B15" s="47" t="s">
        <v>98</v>
      </c>
      <c r="C15" s="47" t="s">
        <v>113</v>
      </c>
      <c r="D15" s="47" t="s">
        <v>140</v>
      </c>
      <c r="E15" s="52" t="s">
        <v>110</v>
      </c>
      <c r="F15" s="47" t="s">
        <v>137</v>
      </c>
      <c r="G15" s="47" t="s">
        <v>136</v>
      </c>
      <c r="H15" s="47" t="s">
        <v>54</v>
      </c>
      <c r="I15" s="47">
        <v>6.83</v>
      </c>
      <c r="J15" s="47" t="s">
        <v>140</v>
      </c>
      <c r="K15" s="47"/>
      <c r="L15" s="47"/>
      <c r="M15" s="47">
        <v>18</v>
      </c>
      <c r="N15" s="47">
        <v>0</v>
      </c>
      <c r="O15" s="47">
        <v>0</v>
      </c>
      <c r="P15" s="47">
        <v>18</v>
      </c>
      <c r="Q15" s="47">
        <v>0</v>
      </c>
      <c r="R15" s="47">
        <v>0</v>
      </c>
      <c r="S15" s="47">
        <v>0</v>
      </c>
      <c r="T15" s="47">
        <v>18</v>
      </c>
      <c r="U15" s="47">
        <v>0</v>
      </c>
      <c r="V15" s="47">
        <v>0</v>
      </c>
      <c r="W15" s="47"/>
      <c r="X15" s="47"/>
      <c r="Y15" s="47"/>
      <c r="Z15" s="47"/>
      <c r="AA15" s="60">
        <v>1</v>
      </c>
      <c r="AB15" s="33"/>
      <c r="AC15" s="33"/>
    </row>
    <row r="16" spans="1:29" s="35" customFormat="1" ht="27.75" customHeight="1" x14ac:dyDescent="0.3">
      <c r="A16" s="73">
        <v>6</v>
      </c>
      <c r="B16" s="47" t="s">
        <v>98</v>
      </c>
      <c r="C16" s="47" t="s">
        <v>113</v>
      </c>
      <c r="D16" s="47" t="s">
        <v>139</v>
      </c>
      <c r="E16" s="52" t="s">
        <v>110</v>
      </c>
      <c r="F16" s="47" t="s">
        <v>137</v>
      </c>
      <c r="G16" s="47" t="s">
        <v>136</v>
      </c>
      <c r="H16" s="47" t="s">
        <v>54</v>
      </c>
      <c r="I16" s="47">
        <v>6.83</v>
      </c>
      <c r="J16" s="47" t="s">
        <v>139</v>
      </c>
      <c r="K16" s="47"/>
      <c r="L16" s="47"/>
      <c r="M16" s="47">
        <v>7</v>
      </c>
      <c r="N16" s="47">
        <v>0</v>
      </c>
      <c r="O16" s="47">
        <v>0</v>
      </c>
      <c r="P16" s="47">
        <v>7</v>
      </c>
      <c r="Q16" s="47">
        <v>0</v>
      </c>
      <c r="R16" s="47">
        <v>0</v>
      </c>
      <c r="S16" s="47">
        <v>0</v>
      </c>
      <c r="T16" s="47">
        <v>7</v>
      </c>
      <c r="U16" s="47">
        <v>0</v>
      </c>
      <c r="V16" s="47">
        <v>0</v>
      </c>
      <c r="W16" s="47"/>
      <c r="X16" s="47"/>
      <c r="Y16" s="47"/>
      <c r="Z16" s="47"/>
      <c r="AA16" s="60">
        <v>1</v>
      </c>
      <c r="AB16" s="33"/>
      <c r="AC16" s="33"/>
    </row>
    <row r="17" spans="1:29" s="35" customFormat="1" ht="27.75" customHeight="1" x14ac:dyDescent="0.3">
      <c r="A17" s="73">
        <v>7</v>
      </c>
      <c r="B17" s="47" t="s">
        <v>98</v>
      </c>
      <c r="C17" s="47" t="s">
        <v>113</v>
      </c>
      <c r="D17" s="47" t="s">
        <v>138</v>
      </c>
      <c r="E17" s="52" t="s">
        <v>110</v>
      </c>
      <c r="F17" s="47" t="s">
        <v>137</v>
      </c>
      <c r="G17" s="47" t="s">
        <v>136</v>
      </c>
      <c r="H17" s="47" t="s">
        <v>54</v>
      </c>
      <c r="I17" s="47">
        <v>6.83</v>
      </c>
      <c r="J17" s="47" t="s">
        <v>138</v>
      </c>
      <c r="K17" s="47"/>
      <c r="L17" s="47"/>
      <c r="M17" s="47">
        <v>5</v>
      </c>
      <c r="N17" s="47">
        <v>0</v>
      </c>
      <c r="O17" s="47">
        <v>0</v>
      </c>
      <c r="P17" s="47">
        <v>5</v>
      </c>
      <c r="Q17" s="47">
        <v>0</v>
      </c>
      <c r="R17" s="47">
        <v>0</v>
      </c>
      <c r="S17" s="47">
        <v>0</v>
      </c>
      <c r="T17" s="47">
        <v>5</v>
      </c>
      <c r="U17" s="47">
        <v>0</v>
      </c>
      <c r="V17" s="47">
        <v>0</v>
      </c>
      <c r="W17" s="47"/>
      <c r="X17" s="47"/>
      <c r="Y17" s="47"/>
      <c r="Z17" s="47"/>
      <c r="AA17" s="60">
        <v>1</v>
      </c>
      <c r="AB17" s="33"/>
      <c r="AC17" s="33"/>
    </row>
    <row r="18" spans="1:29" s="35" customFormat="1" ht="27.75" customHeight="1" x14ac:dyDescent="0.3">
      <c r="A18" s="73">
        <v>8</v>
      </c>
      <c r="B18" s="47" t="s">
        <v>98</v>
      </c>
      <c r="C18" s="47" t="s">
        <v>113</v>
      </c>
      <c r="D18" s="47" t="s">
        <v>135</v>
      </c>
      <c r="E18" s="52" t="s">
        <v>110</v>
      </c>
      <c r="F18" s="47" t="s">
        <v>137</v>
      </c>
      <c r="G18" s="47" t="s">
        <v>136</v>
      </c>
      <c r="H18" s="47" t="s">
        <v>54</v>
      </c>
      <c r="I18" s="47">
        <v>6.83</v>
      </c>
      <c r="J18" s="47" t="s">
        <v>135</v>
      </c>
      <c r="K18" s="47"/>
      <c r="L18" s="47"/>
      <c r="M18" s="47">
        <v>5</v>
      </c>
      <c r="N18" s="47">
        <v>0</v>
      </c>
      <c r="O18" s="47">
        <v>0</v>
      </c>
      <c r="P18" s="47">
        <v>5</v>
      </c>
      <c r="Q18" s="47">
        <v>0</v>
      </c>
      <c r="R18" s="47">
        <v>0</v>
      </c>
      <c r="S18" s="47">
        <v>0</v>
      </c>
      <c r="T18" s="47">
        <v>5</v>
      </c>
      <c r="U18" s="47">
        <v>0</v>
      </c>
      <c r="V18" s="47">
        <v>0</v>
      </c>
      <c r="W18" s="47"/>
      <c r="X18" s="47"/>
      <c r="Y18" s="47"/>
      <c r="Z18" s="47"/>
      <c r="AA18" s="60">
        <v>1</v>
      </c>
      <c r="AB18" s="33"/>
      <c r="AC18" s="33"/>
    </row>
    <row r="19" spans="1:29" s="35" customFormat="1" ht="27.75" customHeight="1" x14ac:dyDescent="0.3">
      <c r="A19" s="73">
        <v>9</v>
      </c>
      <c r="B19" s="47" t="s">
        <v>49</v>
      </c>
      <c r="C19" s="47" t="s">
        <v>61</v>
      </c>
      <c r="D19" s="48" t="s">
        <v>117</v>
      </c>
      <c r="E19" s="52" t="s">
        <v>110</v>
      </c>
      <c r="F19" s="63" t="s">
        <v>133</v>
      </c>
      <c r="G19" s="63" t="s">
        <v>132</v>
      </c>
      <c r="H19" s="50" t="s">
        <v>54</v>
      </c>
      <c r="I19" s="74">
        <v>0.5</v>
      </c>
      <c r="J19" s="48" t="s">
        <v>117</v>
      </c>
      <c r="K19" s="65"/>
      <c r="L19" s="65"/>
      <c r="M19" s="60">
        <v>1</v>
      </c>
      <c r="N19" s="47">
        <v>0</v>
      </c>
      <c r="O19" s="47">
        <v>0</v>
      </c>
      <c r="P19" s="60">
        <v>0</v>
      </c>
      <c r="Q19" s="47">
        <v>0</v>
      </c>
      <c r="R19" s="47">
        <v>0</v>
      </c>
      <c r="S19" s="47">
        <v>0</v>
      </c>
      <c r="T19" s="60">
        <v>0</v>
      </c>
      <c r="U19" s="60">
        <v>1</v>
      </c>
      <c r="V19" s="52">
        <v>0</v>
      </c>
      <c r="W19" s="47" t="s">
        <v>62</v>
      </c>
      <c r="X19" s="63"/>
      <c r="Y19" s="62"/>
      <c r="Z19" s="66"/>
      <c r="AA19" s="47">
        <v>1</v>
      </c>
      <c r="AB19" s="33"/>
      <c r="AC19" s="33"/>
    </row>
    <row r="20" spans="1:29" s="35" customFormat="1" ht="27.75" customHeight="1" x14ac:dyDescent="0.3">
      <c r="A20" s="73">
        <v>10</v>
      </c>
      <c r="B20" s="47" t="s">
        <v>49</v>
      </c>
      <c r="C20" s="47" t="s">
        <v>61</v>
      </c>
      <c r="D20" s="48" t="s">
        <v>134</v>
      </c>
      <c r="E20" s="52" t="s">
        <v>110</v>
      </c>
      <c r="F20" s="63" t="s">
        <v>133</v>
      </c>
      <c r="G20" s="63" t="s">
        <v>132</v>
      </c>
      <c r="H20" s="50" t="s">
        <v>54</v>
      </c>
      <c r="I20" s="74">
        <v>0.5</v>
      </c>
      <c r="J20" s="48" t="s">
        <v>131</v>
      </c>
      <c r="K20" s="65"/>
      <c r="L20" s="65"/>
      <c r="M20" s="60">
        <v>1</v>
      </c>
      <c r="N20" s="47">
        <v>0</v>
      </c>
      <c r="O20" s="47">
        <v>0</v>
      </c>
      <c r="P20" s="60">
        <v>0</v>
      </c>
      <c r="Q20" s="47">
        <v>0</v>
      </c>
      <c r="R20" s="47">
        <v>0</v>
      </c>
      <c r="S20" s="47">
        <v>0</v>
      </c>
      <c r="T20" s="60">
        <v>0</v>
      </c>
      <c r="U20" s="60">
        <v>1</v>
      </c>
      <c r="V20" s="52">
        <v>0</v>
      </c>
      <c r="W20" s="47" t="s">
        <v>62</v>
      </c>
      <c r="X20" s="63"/>
      <c r="Y20" s="62"/>
      <c r="Z20" s="66"/>
      <c r="AA20" s="47">
        <v>1</v>
      </c>
      <c r="AB20" s="33"/>
      <c r="AC20" s="33"/>
    </row>
    <row r="21" spans="1:29" s="35" customFormat="1" ht="27.75" customHeight="1" x14ac:dyDescent="0.3">
      <c r="A21" s="73">
        <v>11</v>
      </c>
      <c r="B21" s="47" t="s">
        <v>98</v>
      </c>
      <c r="C21" s="47" t="s">
        <v>61</v>
      </c>
      <c r="D21" s="47" t="s">
        <v>128</v>
      </c>
      <c r="E21" s="47">
        <v>110</v>
      </c>
      <c r="F21" s="63" t="s">
        <v>130</v>
      </c>
      <c r="G21" s="63" t="s">
        <v>129</v>
      </c>
      <c r="H21" s="47" t="s">
        <v>54</v>
      </c>
      <c r="I21" s="47">
        <v>2.17</v>
      </c>
      <c r="J21" s="47" t="s">
        <v>128</v>
      </c>
      <c r="K21" s="47"/>
      <c r="L21" s="57"/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/>
      <c r="X21" s="47"/>
      <c r="Y21" s="47"/>
      <c r="Z21" s="47"/>
      <c r="AA21" s="47">
        <v>1</v>
      </c>
      <c r="AB21" s="33"/>
      <c r="AC21" s="33"/>
    </row>
    <row r="22" spans="1:29" s="35" customFormat="1" ht="27.75" customHeight="1" x14ac:dyDescent="0.3">
      <c r="A22" s="73">
        <v>12</v>
      </c>
      <c r="B22" s="47" t="s">
        <v>98</v>
      </c>
      <c r="C22" s="47" t="s">
        <v>61</v>
      </c>
      <c r="D22" s="47" t="s">
        <v>125</v>
      </c>
      <c r="E22" s="47">
        <v>110</v>
      </c>
      <c r="F22" s="63" t="s">
        <v>127</v>
      </c>
      <c r="G22" s="63" t="s">
        <v>126</v>
      </c>
      <c r="H22" s="47" t="s">
        <v>54</v>
      </c>
      <c r="I22" s="47">
        <v>0.83</v>
      </c>
      <c r="J22" s="47" t="s">
        <v>125</v>
      </c>
      <c r="K22" s="47"/>
      <c r="L22" s="57"/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/>
      <c r="X22" s="47"/>
      <c r="Y22" s="47"/>
      <c r="Z22" s="47"/>
      <c r="AA22" s="47">
        <v>1</v>
      </c>
      <c r="AB22" s="33"/>
      <c r="AC22" s="33"/>
    </row>
    <row r="23" spans="1:29" s="35" customFormat="1" ht="27.75" customHeight="1" x14ac:dyDescent="0.3">
      <c r="A23" s="73">
        <v>13</v>
      </c>
      <c r="B23" s="47" t="s">
        <v>98</v>
      </c>
      <c r="C23" s="47" t="s">
        <v>61</v>
      </c>
      <c r="D23" s="47" t="s">
        <v>124</v>
      </c>
      <c r="E23" s="72" t="s">
        <v>110</v>
      </c>
      <c r="F23" s="47" t="s">
        <v>123</v>
      </c>
      <c r="G23" s="47" t="s">
        <v>122</v>
      </c>
      <c r="H23" s="47" t="s">
        <v>54</v>
      </c>
      <c r="I23" s="47">
        <v>1</v>
      </c>
      <c r="J23" s="47" t="s">
        <v>121</v>
      </c>
      <c r="K23" s="47"/>
      <c r="L23" s="57"/>
      <c r="M23" s="47">
        <v>4</v>
      </c>
      <c r="N23" s="71">
        <v>0</v>
      </c>
      <c r="O23" s="71">
        <v>0</v>
      </c>
      <c r="P23" s="47">
        <v>2</v>
      </c>
      <c r="Q23" s="71">
        <v>0</v>
      </c>
      <c r="R23" s="71">
        <v>0</v>
      </c>
      <c r="S23" s="47">
        <v>2</v>
      </c>
      <c r="T23" s="71">
        <v>0</v>
      </c>
      <c r="U23" s="47">
        <v>2</v>
      </c>
      <c r="V23" s="47">
        <v>0</v>
      </c>
      <c r="W23" s="47" t="s">
        <v>62</v>
      </c>
      <c r="X23" s="47"/>
      <c r="Y23" s="47"/>
      <c r="Z23" s="47"/>
      <c r="AA23" s="47">
        <v>1</v>
      </c>
      <c r="AB23" s="33"/>
      <c r="AC23" s="33"/>
    </row>
    <row r="24" spans="1:29" s="69" customFormat="1" x14ac:dyDescent="0.25">
      <c r="A24" s="305" t="s">
        <v>50</v>
      </c>
      <c r="B24" s="305"/>
      <c r="C24" s="305"/>
      <c r="D24" s="305"/>
      <c r="E24" s="305"/>
      <c r="F24" s="305"/>
      <c r="G24" s="305"/>
      <c r="H24" s="67" t="s">
        <v>51</v>
      </c>
      <c r="I24" s="68">
        <f>SUM(I28+I25)</f>
        <v>41.32</v>
      </c>
      <c r="J24" s="67" t="s">
        <v>52</v>
      </c>
      <c r="K24" s="67" t="s">
        <v>52</v>
      </c>
      <c r="L24" s="67" t="s">
        <v>52</v>
      </c>
      <c r="M24" s="68">
        <f>M25</f>
        <v>76</v>
      </c>
    </row>
    <row r="25" spans="1:29" s="69" customFormat="1" x14ac:dyDescent="0.25">
      <c r="A25" s="304" t="s">
        <v>53</v>
      </c>
      <c r="B25" s="304"/>
      <c r="C25" s="304"/>
      <c r="D25" s="304"/>
      <c r="E25" s="304"/>
      <c r="F25" s="304"/>
      <c r="G25" s="304"/>
      <c r="H25" s="70" t="s">
        <v>54</v>
      </c>
      <c r="I25" s="59">
        <v>41.32</v>
      </c>
      <c r="J25" s="70" t="s">
        <v>52</v>
      </c>
      <c r="K25" s="70" t="s">
        <v>52</v>
      </c>
      <c r="L25" s="70" t="s">
        <v>52</v>
      </c>
      <c r="M25" s="59">
        <v>76</v>
      </c>
    </row>
    <row r="26" spans="1:29" s="69" customFormat="1" x14ac:dyDescent="0.25">
      <c r="A26" s="304" t="s">
        <v>55</v>
      </c>
      <c r="B26" s="304"/>
      <c r="C26" s="304"/>
      <c r="D26" s="304"/>
      <c r="E26" s="304"/>
      <c r="F26" s="304"/>
      <c r="G26" s="304"/>
      <c r="H26" s="70" t="s">
        <v>56</v>
      </c>
      <c r="I26" s="59"/>
      <c r="J26" s="70" t="s">
        <v>52</v>
      </c>
      <c r="K26" s="70" t="s">
        <v>52</v>
      </c>
      <c r="L26" s="70" t="s">
        <v>52</v>
      </c>
      <c r="M26" s="59"/>
    </row>
    <row r="27" spans="1:29" s="69" customFormat="1" x14ac:dyDescent="0.25">
      <c r="A27" s="304" t="s">
        <v>57</v>
      </c>
      <c r="B27" s="304"/>
      <c r="C27" s="304"/>
      <c r="D27" s="304"/>
      <c r="E27" s="304"/>
      <c r="F27" s="304"/>
      <c r="G27" s="304"/>
      <c r="H27" s="70" t="s">
        <v>58</v>
      </c>
      <c r="I27" s="59"/>
      <c r="J27" s="70" t="s">
        <v>52</v>
      </c>
      <c r="K27" s="70" t="s">
        <v>52</v>
      </c>
      <c r="L27" s="70" t="s">
        <v>52</v>
      </c>
      <c r="M27" s="59"/>
    </row>
    <row r="28" spans="1:29" s="69" customFormat="1" x14ac:dyDescent="0.25">
      <c r="A28" s="304" t="s">
        <v>59</v>
      </c>
      <c r="B28" s="304"/>
      <c r="C28" s="304"/>
      <c r="D28" s="304"/>
      <c r="E28" s="304"/>
      <c r="F28" s="304"/>
      <c r="G28" s="304"/>
      <c r="H28" s="70" t="s">
        <v>60</v>
      </c>
      <c r="I28" s="59"/>
      <c r="J28" s="70" t="s">
        <v>52</v>
      </c>
      <c r="K28" s="70" t="s">
        <v>52</v>
      </c>
      <c r="L28" s="70" t="s">
        <v>52</v>
      </c>
      <c r="M28" s="59"/>
    </row>
    <row r="29" spans="1:29" s="69" customFormat="1" x14ac:dyDescent="0.25"/>
    <row r="30" spans="1:29" s="69" customFormat="1" x14ac:dyDescent="0.25"/>
    <row r="31" spans="1:29" s="69" customFormat="1" x14ac:dyDescent="0.25"/>
    <row r="32" spans="1:29" s="69" customFormat="1" x14ac:dyDescent="0.25"/>
    <row r="33" s="69" customFormat="1" x14ac:dyDescent="0.25"/>
    <row r="34" s="69" customFormat="1" x14ac:dyDescent="0.25"/>
    <row r="35" s="69" customFormat="1" x14ac:dyDescent="0.25"/>
    <row r="36" s="69" customFormat="1" x14ac:dyDescent="0.25"/>
    <row r="37" s="69" customFormat="1" x14ac:dyDescent="0.25"/>
    <row r="38" s="69" customFormat="1" x14ac:dyDescent="0.25"/>
    <row r="39" s="69" customFormat="1" x14ac:dyDescent="0.25"/>
    <row r="40" s="69" customFormat="1" x14ac:dyDescent="0.25"/>
    <row r="41" s="69" customFormat="1" x14ac:dyDescent="0.25"/>
    <row r="42" s="69" customFormat="1" x14ac:dyDescent="0.25"/>
    <row r="43" s="69" customFormat="1" x14ac:dyDescent="0.25"/>
    <row r="44" s="69" customFormat="1" x14ac:dyDescent="0.25"/>
    <row r="45" s="69" customFormat="1" x14ac:dyDescent="0.25"/>
    <row r="46" s="69" customFormat="1" x14ac:dyDescent="0.25"/>
    <row r="47" s="69" customFormat="1" x14ac:dyDescent="0.25"/>
    <row r="48" s="69" customFormat="1" x14ac:dyDescent="0.25"/>
    <row r="49" s="69" customFormat="1" x14ac:dyDescent="0.25"/>
    <row r="50" s="69" customFormat="1" x14ac:dyDescent="0.25"/>
    <row r="51" s="69" customFormat="1" x14ac:dyDescent="0.25"/>
    <row r="52" s="69" customFormat="1" x14ac:dyDescent="0.25"/>
    <row r="53" s="69" customFormat="1" x14ac:dyDescent="0.25"/>
    <row r="54" s="69" customFormat="1" x14ac:dyDescent="0.25"/>
    <row r="55" s="69" customFormat="1" x14ac:dyDescent="0.25"/>
    <row r="56" s="69" customFormat="1" x14ac:dyDescent="0.25"/>
    <row r="57" s="69" customFormat="1" x14ac:dyDescent="0.25"/>
    <row r="58" s="69" customFormat="1" x14ac:dyDescent="0.25"/>
    <row r="59" s="69" customFormat="1" x14ac:dyDescent="0.25"/>
    <row r="60" s="69" customFormat="1" x14ac:dyDescent="0.25"/>
    <row r="61" s="69" customFormat="1" x14ac:dyDescent="0.25"/>
    <row r="62" s="69" customFormat="1" x14ac:dyDescent="0.25"/>
    <row r="63" s="69" customFormat="1" x14ac:dyDescent="0.25"/>
    <row r="64" s="69" customFormat="1" x14ac:dyDescent="0.25"/>
    <row r="65" s="69" customFormat="1" x14ac:dyDescent="0.25"/>
    <row r="66" s="69" customFormat="1" x14ac:dyDescent="0.25"/>
    <row r="67" s="69" customFormat="1" x14ac:dyDescent="0.25"/>
    <row r="68" s="69" customFormat="1" x14ac:dyDescent="0.25"/>
    <row r="69" s="69" customFormat="1" x14ac:dyDescent="0.25"/>
    <row r="70" s="69" customFormat="1" x14ac:dyDescent="0.25"/>
    <row r="71" s="69" customFormat="1" x14ac:dyDescent="0.25"/>
    <row r="72" s="69" customFormat="1" x14ac:dyDescent="0.25"/>
    <row r="73" s="69" customFormat="1" x14ac:dyDescent="0.25"/>
    <row r="74" s="69" customFormat="1" x14ac:dyDescent="0.25"/>
    <row r="75" s="69" customFormat="1" x14ac:dyDescent="0.25"/>
    <row r="76" s="69" customFormat="1" x14ac:dyDescent="0.25"/>
    <row r="77" s="69" customFormat="1" x14ac:dyDescent="0.25"/>
    <row r="78" s="69" customFormat="1" x14ac:dyDescent="0.25"/>
    <row r="79" s="69" customFormat="1" x14ac:dyDescent="0.25"/>
    <row r="80" s="69" customFormat="1" x14ac:dyDescent="0.25"/>
    <row r="81" s="69" customFormat="1" x14ac:dyDescent="0.25"/>
    <row r="82" s="69" customFormat="1" x14ac:dyDescent="0.25"/>
    <row r="83" s="69" customFormat="1" x14ac:dyDescent="0.25"/>
    <row r="84" s="69" customFormat="1" x14ac:dyDescent="0.25"/>
    <row r="85" s="69" customFormat="1" x14ac:dyDescent="0.25"/>
    <row r="86" s="69" customFormat="1" x14ac:dyDescent="0.25"/>
    <row r="87" s="69" customFormat="1" x14ac:dyDescent="0.25"/>
    <row r="88" s="69" customFormat="1" x14ac:dyDescent="0.25"/>
    <row r="89" s="69" customFormat="1" x14ac:dyDescent="0.25"/>
    <row r="90" s="69" customFormat="1" x14ac:dyDescent="0.25"/>
    <row r="91" s="69" customFormat="1" x14ac:dyDescent="0.25"/>
    <row r="92" s="69" customFormat="1" x14ac:dyDescent="0.25"/>
    <row r="93" s="69" customFormat="1" x14ac:dyDescent="0.25"/>
    <row r="94" s="69" customFormat="1" x14ac:dyDescent="0.25"/>
    <row r="95" s="69" customFormat="1" x14ac:dyDescent="0.25"/>
    <row r="96" s="69" customFormat="1" x14ac:dyDescent="0.25"/>
    <row r="97" s="69" customFormat="1" x14ac:dyDescent="0.25"/>
    <row r="98" s="69" customFormat="1" x14ac:dyDescent="0.25"/>
    <row r="99" s="69" customFormat="1" x14ac:dyDescent="0.25"/>
    <row r="100" s="69" customFormat="1" x14ac:dyDescent="0.25"/>
    <row r="101" s="69" customFormat="1" x14ac:dyDescent="0.25"/>
    <row r="102" s="69" customFormat="1" x14ac:dyDescent="0.25"/>
    <row r="103" s="69" customFormat="1" x14ac:dyDescent="0.25"/>
    <row r="104" s="69" customFormat="1" x14ac:dyDescent="0.25"/>
    <row r="105" s="69" customFormat="1" x14ac:dyDescent="0.25"/>
    <row r="106" s="69" customFormat="1" x14ac:dyDescent="0.25"/>
    <row r="107" s="69" customFormat="1" x14ac:dyDescent="0.25"/>
    <row r="108" s="69" customFormat="1" x14ac:dyDescent="0.25"/>
    <row r="109" s="69" customFormat="1" x14ac:dyDescent="0.25"/>
    <row r="110" s="69" customFormat="1" x14ac:dyDescent="0.25"/>
    <row r="111" s="69" customFormat="1" x14ac:dyDescent="0.25"/>
    <row r="112" s="69" customFormat="1" x14ac:dyDescent="0.25"/>
    <row r="113" s="69" customFormat="1" x14ac:dyDescent="0.25"/>
    <row r="114" s="69" customFormat="1" x14ac:dyDescent="0.25"/>
    <row r="115" s="69" customFormat="1" x14ac:dyDescent="0.25"/>
    <row r="116" s="69" customFormat="1" x14ac:dyDescent="0.25"/>
    <row r="117" s="69" customFormat="1" x14ac:dyDescent="0.25"/>
    <row r="118" s="69" customFormat="1" x14ac:dyDescent="0.25"/>
    <row r="119" s="69" customFormat="1" x14ac:dyDescent="0.25"/>
    <row r="120" s="69" customFormat="1" x14ac:dyDescent="0.25"/>
    <row r="121" s="69" customFormat="1" x14ac:dyDescent="0.25"/>
    <row r="122" s="69" customFormat="1" x14ac:dyDescent="0.25"/>
    <row r="123" s="69" customFormat="1" x14ac:dyDescent="0.25"/>
    <row r="124" s="69" customFormat="1" x14ac:dyDescent="0.25"/>
    <row r="125" s="69" customFormat="1" x14ac:dyDescent="0.25"/>
    <row r="126" s="69" customFormat="1" x14ac:dyDescent="0.25"/>
    <row r="127" s="69" customFormat="1" x14ac:dyDescent="0.25"/>
    <row r="128" s="69" customFormat="1" x14ac:dyDescent="0.25"/>
    <row r="129" s="69" customFormat="1" x14ac:dyDescent="0.25"/>
    <row r="130" s="69" customFormat="1" x14ac:dyDescent="0.25"/>
    <row r="131" s="69" customFormat="1" x14ac:dyDescent="0.25"/>
    <row r="132" s="69" customFormat="1" x14ac:dyDescent="0.25"/>
    <row r="133" s="69" customFormat="1" x14ac:dyDescent="0.25"/>
    <row r="134" s="69" customFormat="1" x14ac:dyDescent="0.25"/>
    <row r="135" s="69" customFormat="1" x14ac:dyDescent="0.25"/>
    <row r="136" s="69" customFormat="1" x14ac:dyDescent="0.25"/>
    <row r="137" s="69" customFormat="1" x14ac:dyDescent="0.25"/>
    <row r="138" s="69" customFormat="1" x14ac:dyDescent="0.25"/>
    <row r="139" s="69" customFormat="1" x14ac:dyDescent="0.25"/>
    <row r="140" s="69" customFormat="1" x14ac:dyDescent="0.25"/>
    <row r="141" s="69" customFormat="1" x14ac:dyDescent="0.25"/>
    <row r="142" s="69" customFormat="1" x14ac:dyDescent="0.25"/>
    <row r="143" s="69" customFormat="1" x14ac:dyDescent="0.25"/>
    <row r="144" s="69" customFormat="1" x14ac:dyDescent="0.25"/>
    <row r="145" s="69" customFormat="1" x14ac:dyDescent="0.25"/>
    <row r="146" s="69" customFormat="1" x14ac:dyDescent="0.25"/>
    <row r="147" s="69" customFormat="1" x14ac:dyDescent="0.25"/>
    <row r="148" s="69" customFormat="1" x14ac:dyDescent="0.25"/>
    <row r="149" s="69" customFormat="1" x14ac:dyDescent="0.25"/>
    <row r="150" s="69" customFormat="1" x14ac:dyDescent="0.25"/>
    <row r="151" s="69" customFormat="1" x14ac:dyDescent="0.25"/>
    <row r="152" s="69" customFormat="1" x14ac:dyDescent="0.25"/>
    <row r="153" s="69" customFormat="1" x14ac:dyDescent="0.25"/>
    <row r="154" s="69" customFormat="1" x14ac:dyDescent="0.25"/>
    <row r="155" s="69" customFormat="1" x14ac:dyDescent="0.25"/>
    <row r="156" s="69" customFormat="1" x14ac:dyDescent="0.25"/>
    <row r="157" s="69" customFormat="1" x14ac:dyDescent="0.25"/>
    <row r="158" s="69" customFormat="1" x14ac:dyDescent="0.25"/>
    <row r="159" s="69" customFormat="1" x14ac:dyDescent="0.25"/>
    <row r="160" s="69" customFormat="1" x14ac:dyDescent="0.25"/>
    <row r="161" s="69" customFormat="1" x14ac:dyDescent="0.25"/>
    <row r="162" s="69" customFormat="1" x14ac:dyDescent="0.25"/>
    <row r="163" s="69" customFormat="1" x14ac:dyDescent="0.25"/>
    <row r="164" s="69" customFormat="1" x14ac:dyDescent="0.25"/>
    <row r="165" s="69" customFormat="1" x14ac:dyDescent="0.25"/>
    <row r="166" s="69" customFormat="1" x14ac:dyDescent="0.25"/>
    <row r="167" s="69" customFormat="1" x14ac:dyDescent="0.25"/>
    <row r="168" s="69" customFormat="1" x14ac:dyDescent="0.25"/>
    <row r="169" s="69" customFormat="1" x14ac:dyDescent="0.25"/>
    <row r="170" s="69" customFormat="1" x14ac:dyDescent="0.25"/>
    <row r="171" s="69" customFormat="1" x14ac:dyDescent="0.25"/>
    <row r="172" s="69" customFormat="1" x14ac:dyDescent="0.25"/>
    <row r="173" s="69" customFormat="1" x14ac:dyDescent="0.25"/>
    <row r="174" s="69" customFormat="1" x14ac:dyDescent="0.25"/>
    <row r="175" s="69" customFormat="1" x14ac:dyDescent="0.25"/>
    <row r="176" s="69" customFormat="1" x14ac:dyDescent="0.25"/>
    <row r="177" s="69" customFormat="1" x14ac:dyDescent="0.25"/>
    <row r="178" s="69" customFormat="1" x14ac:dyDescent="0.25"/>
    <row r="179" s="69" customFormat="1" x14ac:dyDescent="0.25"/>
    <row r="180" s="69" customFormat="1" x14ac:dyDescent="0.25"/>
    <row r="181" s="69" customFormat="1" x14ac:dyDescent="0.25"/>
    <row r="182" s="69" customFormat="1" x14ac:dyDescent="0.25"/>
    <row r="183" s="69" customFormat="1" x14ac:dyDescent="0.25"/>
    <row r="184" s="69" customFormat="1" x14ac:dyDescent="0.25"/>
    <row r="185" s="69" customFormat="1" x14ac:dyDescent="0.25"/>
    <row r="186" s="69" customFormat="1" x14ac:dyDescent="0.25"/>
    <row r="187" s="69" customFormat="1" x14ac:dyDescent="0.25"/>
    <row r="188" s="69" customFormat="1" x14ac:dyDescent="0.25"/>
    <row r="189" s="69" customFormat="1" x14ac:dyDescent="0.25"/>
    <row r="190" s="69" customFormat="1" x14ac:dyDescent="0.25"/>
    <row r="191" s="69" customFormat="1" x14ac:dyDescent="0.25"/>
    <row r="192" s="69" customFormat="1" x14ac:dyDescent="0.25"/>
    <row r="193" s="69" customFormat="1" x14ac:dyDescent="0.25"/>
    <row r="194" s="69" customFormat="1" x14ac:dyDescent="0.25"/>
    <row r="195" s="69" customFormat="1" x14ac:dyDescent="0.25"/>
    <row r="196" s="69" customFormat="1" x14ac:dyDescent="0.25"/>
    <row r="197" s="69" customFormat="1" x14ac:dyDescent="0.25"/>
    <row r="198" s="69" customFormat="1" x14ac:dyDescent="0.25"/>
    <row r="199" s="69" customFormat="1" x14ac:dyDescent="0.25"/>
    <row r="200" s="69" customFormat="1" x14ac:dyDescent="0.25"/>
    <row r="201" s="69" customFormat="1" x14ac:dyDescent="0.25"/>
    <row r="202" s="69" customFormat="1" x14ac:dyDescent="0.25"/>
    <row r="203" s="69" customFormat="1" x14ac:dyDescent="0.25"/>
    <row r="204" s="69" customFormat="1" x14ac:dyDescent="0.25"/>
    <row r="205" s="69" customFormat="1" x14ac:dyDescent="0.25"/>
    <row r="206" s="69" customFormat="1" x14ac:dyDescent="0.25"/>
    <row r="207" s="69" customFormat="1" x14ac:dyDescent="0.25"/>
    <row r="208" s="69" customFormat="1" x14ac:dyDescent="0.25"/>
    <row r="209" s="69" customFormat="1" x14ac:dyDescent="0.25"/>
    <row r="210" s="69" customFormat="1" x14ac:dyDescent="0.25"/>
    <row r="211" s="69" customFormat="1" x14ac:dyDescent="0.25"/>
    <row r="212" s="69" customFormat="1" x14ac:dyDescent="0.25"/>
    <row r="213" s="69" customFormat="1" x14ac:dyDescent="0.25"/>
    <row r="214" s="69" customFormat="1" x14ac:dyDescent="0.25"/>
    <row r="215" s="69" customFormat="1" x14ac:dyDescent="0.25"/>
    <row r="216" s="69" customFormat="1" x14ac:dyDescent="0.25"/>
    <row r="217" s="69" customFormat="1" x14ac:dyDescent="0.25"/>
    <row r="218" s="69" customFormat="1" x14ac:dyDescent="0.25"/>
    <row r="219" s="69" customFormat="1" x14ac:dyDescent="0.25"/>
    <row r="220" s="69" customFormat="1" x14ac:dyDescent="0.25"/>
    <row r="221" s="69" customFormat="1" x14ac:dyDescent="0.25"/>
    <row r="222" s="69" customFormat="1" x14ac:dyDescent="0.25"/>
    <row r="223" s="69" customFormat="1" x14ac:dyDescent="0.25"/>
    <row r="224" s="69" customFormat="1" x14ac:dyDescent="0.25"/>
    <row r="225" s="69" customFormat="1" x14ac:dyDescent="0.25"/>
    <row r="226" s="69" customFormat="1" x14ac:dyDescent="0.25"/>
    <row r="227" s="69" customFormat="1" x14ac:dyDescent="0.25"/>
    <row r="228" s="69" customFormat="1" x14ac:dyDescent="0.25"/>
    <row r="229" s="69" customFormat="1" x14ac:dyDescent="0.25"/>
    <row r="230" s="69" customFormat="1" x14ac:dyDescent="0.25"/>
    <row r="231" s="69" customFormat="1" x14ac:dyDescent="0.25"/>
    <row r="232" s="69" customFormat="1" x14ac:dyDescent="0.25"/>
    <row r="233" s="69" customFormat="1" x14ac:dyDescent="0.25"/>
    <row r="234" s="69" customFormat="1" x14ac:dyDescent="0.25"/>
    <row r="235" s="69" customFormat="1" x14ac:dyDescent="0.25"/>
    <row r="236" s="69" customFormat="1" x14ac:dyDescent="0.25"/>
    <row r="237" s="69" customFormat="1" x14ac:dyDescent="0.25"/>
    <row r="238" s="69" customFormat="1" x14ac:dyDescent="0.25"/>
    <row r="239" s="69" customFormat="1" x14ac:dyDescent="0.25"/>
    <row r="240" s="69" customFormat="1" x14ac:dyDescent="0.25"/>
    <row r="241" s="69" customFormat="1" x14ac:dyDescent="0.25"/>
    <row r="242" s="69" customFormat="1" x14ac:dyDescent="0.25"/>
    <row r="243" s="69" customFormat="1" x14ac:dyDescent="0.25"/>
    <row r="244" s="69" customFormat="1" x14ac:dyDescent="0.25"/>
    <row r="245" s="69" customFormat="1" x14ac:dyDescent="0.25"/>
    <row r="246" s="69" customFormat="1" x14ac:dyDescent="0.25"/>
    <row r="247" s="69" customFormat="1" x14ac:dyDescent="0.25"/>
    <row r="248" s="69" customFormat="1" x14ac:dyDescent="0.25"/>
    <row r="249" s="69" customFormat="1" x14ac:dyDescent="0.25"/>
    <row r="250" s="69" customFormat="1" x14ac:dyDescent="0.25"/>
    <row r="251" s="69" customFormat="1" x14ac:dyDescent="0.25"/>
    <row r="252" s="69" customFormat="1" x14ac:dyDescent="0.25"/>
    <row r="253" s="69" customFormat="1" x14ac:dyDescent="0.25"/>
    <row r="254" s="69" customFormat="1" x14ac:dyDescent="0.25"/>
    <row r="255" s="69" customFormat="1" x14ac:dyDescent="0.25"/>
    <row r="256" s="69" customFormat="1" x14ac:dyDescent="0.25"/>
    <row r="257" s="69" customFormat="1" x14ac:dyDescent="0.25"/>
    <row r="258" s="69" customFormat="1" x14ac:dyDescent="0.25"/>
    <row r="259" s="69" customFormat="1" x14ac:dyDescent="0.25"/>
    <row r="260" s="69" customFormat="1" x14ac:dyDescent="0.25"/>
    <row r="261" s="69" customFormat="1" x14ac:dyDescent="0.25"/>
    <row r="262" s="69" customFormat="1" x14ac:dyDescent="0.25"/>
    <row r="263" s="69" customFormat="1" x14ac:dyDescent="0.25"/>
    <row r="264" s="69" customFormat="1" x14ac:dyDescent="0.25"/>
    <row r="265" s="69" customFormat="1" x14ac:dyDescent="0.25"/>
    <row r="266" s="69" customFormat="1" x14ac:dyDescent="0.25"/>
    <row r="267" s="69" customFormat="1" x14ac:dyDescent="0.25"/>
    <row r="268" s="69" customFormat="1" x14ac:dyDescent="0.25"/>
    <row r="269" s="69" customFormat="1" x14ac:dyDescent="0.25"/>
    <row r="270" s="69" customFormat="1" x14ac:dyDescent="0.25"/>
    <row r="271" s="69" customFormat="1" x14ac:dyDescent="0.25"/>
    <row r="272" s="69" customFormat="1" x14ac:dyDescent="0.25"/>
    <row r="273" s="69" customFormat="1" x14ac:dyDescent="0.25"/>
    <row r="274" s="69" customFormat="1" x14ac:dyDescent="0.25"/>
    <row r="275" s="69" customFormat="1" x14ac:dyDescent="0.25"/>
    <row r="276" s="69" customFormat="1" x14ac:dyDescent="0.25"/>
    <row r="277" s="69" customFormat="1" x14ac:dyDescent="0.25"/>
    <row r="278" s="69" customFormat="1" x14ac:dyDescent="0.25"/>
    <row r="279" s="69" customFormat="1" x14ac:dyDescent="0.25"/>
    <row r="280" s="69" customFormat="1" x14ac:dyDescent="0.25"/>
    <row r="281" s="69" customFormat="1" x14ac:dyDescent="0.25"/>
    <row r="282" s="69" customFormat="1" x14ac:dyDescent="0.25"/>
    <row r="283" s="69" customFormat="1" x14ac:dyDescent="0.25"/>
    <row r="284" s="69" customFormat="1" x14ac:dyDescent="0.25"/>
    <row r="285" s="69" customFormat="1" x14ac:dyDescent="0.25"/>
    <row r="286" s="69" customFormat="1" x14ac:dyDescent="0.25"/>
    <row r="287" s="69" customFormat="1" x14ac:dyDescent="0.25"/>
    <row r="288" s="69" customFormat="1" x14ac:dyDescent="0.25"/>
    <row r="289" s="69" customFormat="1" x14ac:dyDescent="0.25"/>
    <row r="290" s="69" customFormat="1" x14ac:dyDescent="0.25"/>
    <row r="291" s="69" customFormat="1" x14ac:dyDescent="0.25"/>
    <row r="292" s="69" customFormat="1" x14ac:dyDescent="0.25"/>
    <row r="293" s="69" customFormat="1" x14ac:dyDescent="0.25"/>
    <row r="294" s="69" customFormat="1" x14ac:dyDescent="0.25"/>
    <row r="295" s="69" customFormat="1" x14ac:dyDescent="0.25"/>
    <row r="296" s="69" customFormat="1" x14ac:dyDescent="0.25"/>
    <row r="297" s="69" customFormat="1" x14ac:dyDescent="0.25"/>
    <row r="298" s="69" customFormat="1" x14ac:dyDescent="0.25"/>
    <row r="299" s="69" customFormat="1" x14ac:dyDescent="0.25"/>
    <row r="300" s="69" customFormat="1" x14ac:dyDescent="0.25"/>
    <row r="301" s="69" customFormat="1" x14ac:dyDescent="0.25"/>
    <row r="302" s="69" customFormat="1" x14ac:dyDescent="0.25"/>
    <row r="303" s="69" customFormat="1" x14ac:dyDescent="0.25"/>
    <row r="304" s="69" customFormat="1" x14ac:dyDescent="0.25"/>
    <row r="305" s="69" customFormat="1" x14ac:dyDescent="0.25"/>
    <row r="306" s="69" customFormat="1" x14ac:dyDescent="0.25"/>
    <row r="307" s="69" customFormat="1" x14ac:dyDescent="0.25"/>
    <row r="308" s="69" customFormat="1" x14ac:dyDescent="0.25"/>
    <row r="309" s="69" customFormat="1" x14ac:dyDescent="0.25"/>
    <row r="310" s="69" customFormat="1" x14ac:dyDescent="0.25"/>
    <row r="311" s="69" customFormat="1" x14ac:dyDescent="0.25"/>
    <row r="312" s="69" customFormat="1" x14ac:dyDescent="0.25"/>
    <row r="313" s="69" customFormat="1" x14ac:dyDescent="0.25"/>
    <row r="314" s="69" customFormat="1" x14ac:dyDescent="0.25"/>
    <row r="315" s="69" customFormat="1" x14ac:dyDescent="0.25"/>
    <row r="316" s="69" customFormat="1" x14ac:dyDescent="0.25"/>
    <row r="317" s="69" customFormat="1" x14ac:dyDescent="0.25"/>
    <row r="318" s="69" customFormat="1" x14ac:dyDescent="0.25"/>
    <row r="319" s="69" customFormat="1" x14ac:dyDescent="0.25"/>
    <row r="320" s="69" customFormat="1" x14ac:dyDescent="0.25"/>
    <row r="321" s="69" customFormat="1" x14ac:dyDescent="0.25"/>
    <row r="322" s="69" customFormat="1" x14ac:dyDescent="0.25"/>
    <row r="323" s="69" customFormat="1" x14ac:dyDescent="0.25"/>
    <row r="324" s="69" customFormat="1" x14ac:dyDescent="0.25"/>
    <row r="325" s="69" customFormat="1" x14ac:dyDescent="0.25"/>
    <row r="326" s="69" customFormat="1" x14ac:dyDescent="0.25"/>
    <row r="327" s="69" customFormat="1" x14ac:dyDescent="0.25"/>
    <row r="328" s="69" customFormat="1" x14ac:dyDescent="0.25"/>
    <row r="329" s="69" customFormat="1" x14ac:dyDescent="0.25"/>
    <row r="330" s="69" customFormat="1" x14ac:dyDescent="0.25"/>
    <row r="331" s="69" customFormat="1" x14ac:dyDescent="0.25"/>
    <row r="332" s="69" customFormat="1" x14ac:dyDescent="0.25"/>
    <row r="333" s="69" customFormat="1" x14ac:dyDescent="0.25"/>
    <row r="334" s="69" customFormat="1" x14ac:dyDescent="0.25"/>
    <row r="335" s="69" customFormat="1" x14ac:dyDescent="0.25"/>
    <row r="336" s="69" customFormat="1" x14ac:dyDescent="0.25"/>
    <row r="337" s="69" customFormat="1" x14ac:dyDescent="0.25"/>
    <row r="338" s="69" customFormat="1" x14ac:dyDescent="0.25"/>
    <row r="339" s="69" customFormat="1" x14ac:dyDescent="0.25"/>
    <row r="340" s="69" customFormat="1" x14ac:dyDescent="0.25"/>
    <row r="341" s="69" customFormat="1" x14ac:dyDescent="0.25"/>
    <row r="342" s="69" customFormat="1" x14ac:dyDescent="0.25"/>
    <row r="343" s="69" customFormat="1" x14ac:dyDescent="0.25"/>
    <row r="344" s="69" customFormat="1" x14ac:dyDescent="0.25"/>
    <row r="345" s="69" customFormat="1" x14ac:dyDescent="0.25"/>
    <row r="346" s="69" customFormat="1" x14ac:dyDescent="0.25"/>
    <row r="347" s="69" customFormat="1" x14ac:dyDescent="0.25"/>
    <row r="348" s="69" customFormat="1" x14ac:dyDescent="0.25"/>
    <row r="349" s="69" customFormat="1" x14ac:dyDescent="0.25"/>
    <row r="350" s="69" customFormat="1" x14ac:dyDescent="0.25"/>
    <row r="351" s="69" customFormat="1" x14ac:dyDescent="0.25"/>
    <row r="352" s="69" customFormat="1" x14ac:dyDescent="0.25"/>
    <row r="353" s="69" customFormat="1" x14ac:dyDescent="0.25"/>
    <row r="354" s="69" customFormat="1" x14ac:dyDescent="0.25"/>
    <row r="355" s="69" customFormat="1" x14ac:dyDescent="0.25"/>
    <row r="356" s="69" customFormat="1" x14ac:dyDescent="0.25"/>
    <row r="357" s="69" customFormat="1" x14ac:dyDescent="0.25"/>
    <row r="358" s="69" customFormat="1" x14ac:dyDescent="0.25"/>
    <row r="359" s="69" customFormat="1" x14ac:dyDescent="0.25"/>
    <row r="360" s="69" customFormat="1" x14ac:dyDescent="0.25"/>
    <row r="361" s="69" customFormat="1" x14ac:dyDescent="0.25"/>
    <row r="362" s="69" customFormat="1" x14ac:dyDescent="0.25"/>
    <row r="363" s="69" customFormat="1" x14ac:dyDescent="0.25"/>
    <row r="364" s="69" customFormat="1" x14ac:dyDescent="0.25"/>
    <row r="365" s="69" customFormat="1" x14ac:dyDescent="0.25"/>
    <row r="366" s="69" customFormat="1" x14ac:dyDescent="0.25"/>
    <row r="367" s="69" customFormat="1" x14ac:dyDescent="0.25"/>
    <row r="368" s="69" customFormat="1" x14ac:dyDescent="0.25"/>
    <row r="369" s="69" customFormat="1" x14ac:dyDescent="0.25"/>
    <row r="370" s="69" customFormat="1" x14ac:dyDescent="0.25"/>
    <row r="371" s="69" customFormat="1" x14ac:dyDescent="0.25"/>
    <row r="372" s="69" customFormat="1" x14ac:dyDescent="0.25"/>
    <row r="373" s="69" customFormat="1" x14ac:dyDescent="0.25"/>
    <row r="374" s="69" customFormat="1" x14ac:dyDescent="0.25"/>
    <row r="375" s="69" customFormat="1" x14ac:dyDescent="0.25"/>
    <row r="376" s="69" customFormat="1" x14ac:dyDescent="0.25"/>
    <row r="377" s="69" customFormat="1" x14ac:dyDescent="0.25"/>
    <row r="378" s="69" customFormat="1" x14ac:dyDescent="0.25"/>
    <row r="379" s="69" customFormat="1" x14ac:dyDescent="0.25"/>
    <row r="380" s="69" customFormat="1" x14ac:dyDescent="0.25"/>
    <row r="381" s="69" customFormat="1" x14ac:dyDescent="0.25"/>
    <row r="382" s="69" customFormat="1" x14ac:dyDescent="0.25"/>
    <row r="383" s="69" customFormat="1" x14ac:dyDescent="0.25"/>
    <row r="384" s="69" customFormat="1" x14ac:dyDescent="0.25"/>
    <row r="385" s="69" customFormat="1" x14ac:dyDescent="0.25"/>
    <row r="386" s="69" customFormat="1" x14ac:dyDescent="0.25"/>
    <row r="387" s="69" customFormat="1" x14ac:dyDescent="0.25"/>
    <row r="388" s="69" customFormat="1" x14ac:dyDescent="0.25"/>
    <row r="389" s="69" customFormat="1" x14ac:dyDescent="0.25"/>
    <row r="390" s="69" customFormat="1" x14ac:dyDescent="0.25"/>
    <row r="391" s="69" customFormat="1" x14ac:dyDescent="0.25"/>
    <row r="392" s="69" customFormat="1" x14ac:dyDescent="0.25"/>
    <row r="393" s="69" customFormat="1" x14ac:dyDescent="0.25"/>
    <row r="394" s="69" customFormat="1" x14ac:dyDescent="0.25"/>
    <row r="395" s="69" customFormat="1" x14ac:dyDescent="0.25"/>
    <row r="396" s="69" customFormat="1" x14ac:dyDescent="0.25"/>
    <row r="397" s="69" customFormat="1" x14ac:dyDescent="0.25"/>
    <row r="398" s="69" customFormat="1" x14ac:dyDescent="0.25"/>
    <row r="399" s="69" customFormat="1" x14ac:dyDescent="0.25"/>
    <row r="400" s="69" customFormat="1" x14ac:dyDescent="0.25"/>
    <row r="401" s="69" customFormat="1" x14ac:dyDescent="0.25"/>
    <row r="402" s="69" customFormat="1" x14ac:dyDescent="0.25"/>
    <row r="403" s="69" customFormat="1" x14ac:dyDescent="0.25"/>
    <row r="404" s="69" customFormat="1" x14ac:dyDescent="0.25"/>
    <row r="405" s="69" customFormat="1" x14ac:dyDescent="0.25"/>
    <row r="406" s="69" customFormat="1" x14ac:dyDescent="0.25"/>
    <row r="407" s="69" customFormat="1" x14ac:dyDescent="0.25"/>
    <row r="408" s="69" customFormat="1" x14ac:dyDescent="0.25"/>
    <row r="409" s="69" customFormat="1" x14ac:dyDescent="0.25"/>
    <row r="410" s="69" customFormat="1" x14ac:dyDescent="0.25"/>
    <row r="411" s="69" customFormat="1" x14ac:dyDescent="0.25"/>
    <row r="412" s="69" customFormat="1" x14ac:dyDescent="0.25"/>
    <row r="413" s="69" customFormat="1" x14ac:dyDescent="0.25"/>
    <row r="414" s="69" customFormat="1" x14ac:dyDescent="0.25"/>
    <row r="415" s="69" customFormat="1" x14ac:dyDescent="0.25"/>
    <row r="416" s="69" customFormat="1" x14ac:dyDescent="0.25"/>
    <row r="417" s="69" customFormat="1" x14ac:dyDescent="0.25"/>
    <row r="418" s="69" customFormat="1" x14ac:dyDescent="0.25"/>
    <row r="419" s="69" customFormat="1" x14ac:dyDescent="0.25"/>
    <row r="420" s="69" customFormat="1" x14ac:dyDescent="0.25"/>
    <row r="421" s="69" customFormat="1" x14ac:dyDescent="0.25"/>
    <row r="422" s="69" customFormat="1" x14ac:dyDescent="0.25"/>
    <row r="423" s="69" customFormat="1" x14ac:dyDescent="0.25"/>
    <row r="424" s="69" customFormat="1" x14ac:dyDescent="0.25"/>
    <row r="425" s="69" customFormat="1" x14ac:dyDescent="0.25"/>
    <row r="426" s="69" customFormat="1" x14ac:dyDescent="0.25"/>
    <row r="427" s="69" customFormat="1" x14ac:dyDescent="0.25"/>
    <row r="428" s="69" customFormat="1" x14ac:dyDescent="0.25"/>
    <row r="429" s="69" customFormat="1" x14ac:dyDescent="0.25"/>
    <row r="430" s="69" customFormat="1" x14ac:dyDescent="0.25"/>
    <row r="431" s="69" customFormat="1" x14ac:dyDescent="0.25"/>
    <row r="432" s="69" customFormat="1" x14ac:dyDescent="0.25"/>
    <row r="433" s="69" customFormat="1" x14ac:dyDescent="0.25"/>
    <row r="434" s="69" customFormat="1" x14ac:dyDescent="0.25"/>
    <row r="435" s="69" customFormat="1" x14ac:dyDescent="0.25"/>
    <row r="436" s="69" customFormat="1" x14ac:dyDescent="0.25"/>
    <row r="437" s="69" customFormat="1" x14ac:dyDescent="0.25"/>
    <row r="438" s="69" customFormat="1" x14ac:dyDescent="0.25"/>
    <row r="439" s="69" customFormat="1" x14ac:dyDescent="0.25"/>
    <row r="440" s="69" customFormat="1" x14ac:dyDescent="0.25"/>
    <row r="441" s="69" customFormat="1" x14ac:dyDescent="0.25"/>
    <row r="442" s="69" customFormat="1" x14ac:dyDescent="0.25"/>
    <row r="443" s="69" customFormat="1" x14ac:dyDescent="0.25"/>
    <row r="444" s="69" customFormat="1" x14ac:dyDescent="0.25"/>
    <row r="445" s="69" customFormat="1" x14ac:dyDescent="0.25"/>
    <row r="446" s="69" customFormat="1" x14ac:dyDescent="0.25"/>
    <row r="447" s="69" customFormat="1" x14ac:dyDescent="0.25"/>
    <row r="448" s="69" customFormat="1" x14ac:dyDescent="0.25"/>
    <row r="449" s="69" customFormat="1" x14ac:dyDescent="0.25"/>
    <row r="450" s="69" customFormat="1" x14ac:dyDescent="0.25"/>
    <row r="451" s="69" customFormat="1" x14ac:dyDescent="0.25"/>
    <row r="452" s="69" customFormat="1" x14ac:dyDescent="0.25"/>
    <row r="453" s="69" customFormat="1" x14ac:dyDescent="0.25"/>
    <row r="454" s="69" customFormat="1" x14ac:dyDescent="0.25"/>
    <row r="455" s="69" customFormat="1" x14ac:dyDescent="0.25"/>
    <row r="456" s="69" customFormat="1" x14ac:dyDescent="0.25"/>
    <row r="457" s="69" customFormat="1" x14ac:dyDescent="0.25"/>
    <row r="458" s="69" customFormat="1" x14ac:dyDescent="0.25"/>
    <row r="459" s="69" customFormat="1" x14ac:dyDescent="0.25"/>
    <row r="460" s="69" customFormat="1" x14ac:dyDescent="0.25"/>
    <row r="461" s="69" customFormat="1" x14ac:dyDescent="0.25"/>
    <row r="462" s="69" customFormat="1" x14ac:dyDescent="0.25"/>
    <row r="463" s="69" customFormat="1" x14ac:dyDescent="0.25"/>
    <row r="464" s="69" customFormat="1" x14ac:dyDescent="0.25"/>
    <row r="465" s="69" customFormat="1" x14ac:dyDescent="0.25"/>
    <row r="466" s="69" customFormat="1" x14ac:dyDescent="0.25"/>
    <row r="467" s="69" customFormat="1" x14ac:dyDescent="0.25"/>
    <row r="468" s="69" customFormat="1" x14ac:dyDescent="0.25"/>
    <row r="469" s="69" customFormat="1" x14ac:dyDescent="0.25"/>
    <row r="470" s="69" customFormat="1" x14ac:dyDescent="0.25"/>
    <row r="471" s="69" customFormat="1" x14ac:dyDescent="0.25"/>
    <row r="472" s="69" customFormat="1" x14ac:dyDescent="0.25"/>
    <row r="473" s="69" customFormat="1" x14ac:dyDescent="0.25"/>
    <row r="474" s="69" customFormat="1" x14ac:dyDescent="0.25"/>
    <row r="475" s="69" customFormat="1" x14ac:dyDescent="0.25"/>
    <row r="476" s="69" customFormat="1" x14ac:dyDescent="0.25"/>
    <row r="477" s="69" customFormat="1" x14ac:dyDescent="0.25"/>
    <row r="478" s="69" customFormat="1" x14ac:dyDescent="0.25"/>
    <row r="479" s="69" customFormat="1" x14ac:dyDescent="0.25"/>
    <row r="480" s="69" customFormat="1" x14ac:dyDescent="0.25"/>
    <row r="481" s="69" customFormat="1" x14ac:dyDescent="0.25"/>
    <row r="482" s="69" customFormat="1" x14ac:dyDescent="0.25"/>
    <row r="483" s="69" customFormat="1" x14ac:dyDescent="0.25"/>
    <row r="484" s="69" customFormat="1" x14ac:dyDescent="0.25"/>
    <row r="485" s="69" customFormat="1" x14ac:dyDescent="0.25"/>
    <row r="486" s="69" customFormat="1" x14ac:dyDescent="0.25"/>
    <row r="487" s="69" customFormat="1" x14ac:dyDescent="0.25"/>
    <row r="488" s="69" customFormat="1" x14ac:dyDescent="0.25"/>
    <row r="489" s="69" customFormat="1" x14ac:dyDescent="0.25"/>
    <row r="490" s="69" customFormat="1" x14ac:dyDescent="0.25"/>
    <row r="491" s="69" customFormat="1" x14ac:dyDescent="0.25"/>
    <row r="492" s="69" customFormat="1" x14ac:dyDescent="0.25"/>
    <row r="493" s="69" customFormat="1" x14ac:dyDescent="0.25"/>
    <row r="494" s="69" customFormat="1" x14ac:dyDescent="0.25"/>
    <row r="495" s="69" customFormat="1" x14ac:dyDescent="0.25"/>
    <row r="496" s="69" customFormat="1" x14ac:dyDescent="0.25"/>
    <row r="497" s="69" customFormat="1" x14ac:dyDescent="0.25"/>
    <row r="498" s="69" customFormat="1" x14ac:dyDescent="0.25"/>
    <row r="499" s="69" customFormat="1" x14ac:dyDescent="0.25"/>
    <row r="500" s="69" customFormat="1" x14ac:dyDescent="0.25"/>
    <row r="501" s="69" customFormat="1" x14ac:dyDescent="0.25"/>
    <row r="502" s="69" customFormat="1" x14ac:dyDescent="0.25"/>
    <row r="503" s="69" customFormat="1" x14ac:dyDescent="0.25"/>
    <row r="504" s="69" customFormat="1" x14ac:dyDescent="0.25"/>
    <row r="505" s="69" customFormat="1" x14ac:dyDescent="0.25"/>
    <row r="506" s="69" customFormat="1" x14ac:dyDescent="0.25"/>
    <row r="507" s="69" customFormat="1" x14ac:dyDescent="0.25"/>
    <row r="508" s="69" customFormat="1" x14ac:dyDescent="0.25"/>
    <row r="509" s="69" customFormat="1" x14ac:dyDescent="0.25"/>
    <row r="510" s="69" customFormat="1" x14ac:dyDescent="0.25"/>
    <row r="511" s="69" customFormat="1" x14ac:dyDescent="0.25"/>
    <row r="512" s="69" customFormat="1" x14ac:dyDescent="0.25"/>
    <row r="513" s="69" customFormat="1" x14ac:dyDescent="0.25"/>
    <row r="514" s="69" customFormat="1" x14ac:dyDescent="0.25"/>
    <row r="515" s="69" customFormat="1" x14ac:dyDescent="0.25"/>
    <row r="516" s="69" customFormat="1" x14ac:dyDescent="0.25"/>
    <row r="517" s="69" customFormat="1" x14ac:dyDescent="0.25"/>
    <row r="518" s="69" customFormat="1" x14ac:dyDescent="0.25"/>
    <row r="519" s="69" customFormat="1" x14ac:dyDescent="0.25"/>
    <row r="520" s="69" customFormat="1" x14ac:dyDescent="0.25"/>
    <row r="521" s="69" customFormat="1" x14ac:dyDescent="0.25"/>
    <row r="522" s="69" customFormat="1" x14ac:dyDescent="0.25"/>
    <row r="523" s="69" customFormat="1" x14ac:dyDescent="0.25"/>
    <row r="524" s="69" customFormat="1" x14ac:dyDescent="0.25"/>
    <row r="525" s="69" customFormat="1" x14ac:dyDescent="0.25"/>
    <row r="526" s="69" customFormat="1" x14ac:dyDescent="0.25"/>
    <row r="527" s="69" customFormat="1" x14ac:dyDescent="0.25"/>
    <row r="528" s="69" customFormat="1" x14ac:dyDescent="0.25"/>
    <row r="529" s="69" customFormat="1" x14ac:dyDescent="0.25"/>
    <row r="530" s="69" customFormat="1" x14ac:dyDescent="0.25"/>
    <row r="531" s="69" customFormat="1" x14ac:dyDescent="0.25"/>
    <row r="532" s="69" customFormat="1" x14ac:dyDescent="0.25"/>
    <row r="533" s="69" customFormat="1" x14ac:dyDescent="0.25"/>
    <row r="534" s="69" customFormat="1" x14ac:dyDescent="0.25"/>
    <row r="535" s="69" customFormat="1" x14ac:dyDescent="0.25"/>
    <row r="536" s="69" customFormat="1" x14ac:dyDescent="0.25"/>
    <row r="537" s="69" customFormat="1" x14ac:dyDescent="0.25"/>
    <row r="538" s="69" customFormat="1" x14ac:dyDescent="0.25"/>
    <row r="539" s="69" customFormat="1" x14ac:dyDescent="0.25"/>
    <row r="540" s="69" customFormat="1" x14ac:dyDescent="0.25"/>
    <row r="541" s="69" customFormat="1" x14ac:dyDescent="0.25"/>
    <row r="542" s="69" customFormat="1" x14ac:dyDescent="0.25"/>
    <row r="543" s="69" customFormat="1" x14ac:dyDescent="0.25"/>
    <row r="544" s="69" customFormat="1" x14ac:dyDescent="0.25"/>
    <row r="545" s="69" customFormat="1" x14ac:dyDescent="0.25"/>
    <row r="546" s="69" customFormat="1" x14ac:dyDescent="0.25"/>
    <row r="547" s="69" customFormat="1" x14ac:dyDescent="0.25"/>
    <row r="548" s="69" customFormat="1" x14ac:dyDescent="0.25"/>
    <row r="549" s="69" customFormat="1" x14ac:dyDescent="0.25"/>
    <row r="550" s="69" customFormat="1" x14ac:dyDescent="0.25"/>
    <row r="551" s="69" customFormat="1" x14ac:dyDescent="0.25"/>
    <row r="552" s="69" customFormat="1" x14ac:dyDescent="0.25"/>
    <row r="553" s="69" customFormat="1" x14ac:dyDescent="0.25"/>
    <row r="554" s="69" customFormat="1" x14ac:dyDescent="0.25"/>
    <row r="555" s="69" customFormat="1" x14ac:dyDescent="0.25"/>
    <row r="556" s="69" customFormat="1" x14ac:dyDescent="0.25"/>
    <row r="557" s="69" customFormat="1" x14ac:dyDescent="0.25"/>
    <row r="558" s="69" customFormat="1" x14ac:dyDescent="0.25"/>
    <row r="559" s="69" customFormat="1" x14ac:dyDescent="0.25"/>
    <row r="560" s="69" customFormat="1" x14ac:dyDescent="0.25"/>
    <row r="561" s="69" customFormat="1" x14ac:dyDescent="0.25"/>
    <row r="562" s="69" customFormat="1" x14ac:dyDescent="0.25"/>
    <row r="563" s="69" customFormat="1" x14ac:dyDescent="0.25"/>
    <row r="564" s="69" customFormat="1" x14ac:dyDescent="0.25"/>
    <row r="565" s="69" customFormat="1" x14ac:dyDescent="0.25"/>
    <row r="566" s="69" customFormat="1" x14ac:dyDescent="0.25"/>
    <row r="567" s="69" customFormat="1" x14ac:dyDescent="0.25"/>
    <row r="568" s="69" customFormat="1" x14ac:dyDescent="0.25"/>
    <row r="569" s="69" customFormat="1" x14ac:dyDescent="0.25"/>
    <row r="570" s="69" customFormat="1" x14ac:dyDescent="0.25"/>
    <row r="571" s="69" customFormat="1" x14ac:dyDescent="0.25"/>
    <row r="572" s="69" customFormat="1" x14ac:dyDescent="0.25"/>
    <row r="573" s="69" customFormat="1" x14ac:dyDescent="0.25"/>
    <row r="574" s="69" customFormat="1" x14ac:dyDescent="0.25"/>
    <row r="575" s="69" customFormat="1" x14ac:dyDescent="0.25"/>
    <row r="576" s="69" customFormat="1" x14ac:dyDescent="0.25"/>
    <row r="577" s="69" customFormat="1" x14ac:dyDescent="0.25"/>
    <row r="578" s="69" customFormat="1" x14ac:dyDescent="0.25"/>
    <row r="579" s="69" customFormat="1" x14ac:dyDescent="0.25"/>
    <row r="580" s="69" customFormat="1" x14ac:dyDescent="0.25"/>
    <row r="581" s="69" customFormat="1" x14ac:dyDescent="0.25"/>
    <row r="582" s="69" customFormat="1" x14ac:dyDescent="0.25"/>
    <row r="583" s="69" customFormat="1" x14ac:dyDescent="0.25"/>
    <row r="584" s="69" customFormat="1" x14ac:dyDescent="0.25"/>
    <row r="585" s="69" customFormat="1" x14ac:dyDescent="0.25"/>
    <row r="586" s="69" customFormat="1" x14ac:dyDescent="0.25"/>
    <row r="587" s="69" customFormat="1" x14ac:dyDescent="0.25"/>
    <row r="588" s="69" customFormat="1" x14ac:dyDescent="0.25"/>
    <row r="589" s="69" customFormat="1" x14ac:dyDescent="0.25"/>
    <row r="590" s="69" customFormat="1" x14ac:dyDescent="0.25"/>
    <row r="591" s="69" customFormat="1" x14ac:dyDescent="0.25"/>
    <row r="592" s="69" customFormat="1" x14ac:dyDescent="0.25"/>
    <row r="593" s="69" customFormat="1" x14ac:dyDescent="0.25"/>
    <row r="594" s="69" customFormat="1" x14ac:dyDescent="0.25"/>
    <row r="595" s="69" customFormat="1" x14ac:dyDescent="0.25"/>
    <row r="596" s="69" customFormat="1" x14ac:dyDescent="0.25"/>
    <row r="597" s="69" customFormat="1" x14ac:dyDescent="0.25"/>
    <row r="598" s="69" customFormat="1" x14ac:dyDescent="0.25"/>
    <row r="599" s="69" customFormat="1" x14ac:dyDescent="0.25"/>
    <row r="600" s="69" customFormat="1" x14ac:dyDescent="0.25"/>
    <row r="601" s="69" customFormat="1" x14ac:dyDescent="0.25"/>
    <row r="602" s="69" customFormat="1" x14ac:dyDescent="0.25"/>
    <row r="603" s="69" customFormat="1" x14ac:dyDescent="0.25"/>
    <row r="604" s="69" customFormat="1" x14ac:dyDescent="0.25"/>
    <row r="605" s="69" customFormat="1" x14ac:dyDescent="0.25"/>
    <row r="606" s="69" customFormat="1" x14ac:dyDescent="0.25"/>
    <row r="607" s="69" customFormat="1" x14ac:dyDescent="0.25"/>
    <row r="608" s="69" customFormat="1" x14ac:dyDescent="0.25"/>
    <row r="609" s="69" customFormat="1" x14ac:dyDescent="0.25"/>
    <row r="610" s="69" customFormat="1" x14ac:dyDescent="0.25"/>
    <row r="611" s="69" customFormat="1" x14ac:dyDescent="0.25"/>
    <row r="612" s="69" customFormat="1" x14ac:dyDescent="0.25"/>
    <row r="613" s="69" customFormat="1" x14ac:dyDescent="0.25"/>
    <row r="614" s="69" customFormat="1" x14ac:dyDescent="0.25"/>
    <row r="615" s="69" customFormat="1" x14ac:dyDescent="0.25"/>
    <row r="616" s="69" customFormat="1" x14ac:dyDescent="0.25"/>
    <row r="617" s="69" customFormat="1" x14ac:dyDescent="0.25"/>
    <row r="618" s="69" customFormat="1" x14ac:dyDescent="0.25"/>
    <row r="619" s="69" customFormat="1" x14ac:dyDescent="0.25"/>
    <row r="620" s="69" customFormat="1" x14ac:dyDescent="0.25"/>
    <row r="621" s="69" customFormat="1" x14ac:dyDescent="0.25"/>
    <row r="622" s="69" customFormat="1" x14ac:dyDescent="0.25"/>
    <row r="623" s="69" customFormat="1" x14ac:dyDescent="0.25"/>
    <row r="624" s="69" customFormat="1" x14ac:dyDescent="0.25"/>
    <row r="625" s="69" customFormat="1" x14ac:dyDescent="0.25"/>
    <row r="626" s="69" customFormat="1" x14ac:dyDescent="0.25"/>
    <row r="627" s="69" customFormat="1" x14ac:dyDescent="0.25"/>
    <row r="628" s="69" customFormat="1" x14ac:dyDescent="0.25"/>
    <row r="629" s="69" customFormat="1" x14ac:dyDescent="0.25"/>
    <row r="630" s="69" customFormat="1" x14ac:dyDescent="0.25"/>
    <row r="631" s="69" customFormat="1" x14ac:dyDescent="0.25"/>
    <row r="632" s="69" customFormat="1" x14ac:dyDescent="0.25"/>
    <row r="633" s="69" customFormat="1" x14ac:dyDescent="0.25"/>
    <row r="634" s="69" customFormat="1" x14ac:dyDescent="0.25"/>
    <row r="635" s="69" customFormat="1" x14ac:dyDescent="0.25"/>
    <row r="636" s="69" customFormat="1" x14ac:dyDescent="0.25"/>
    <row r="637" s="69" customFormat="1" x14ac:dyDescent="0.25"/>
    <row r="638" s="69" customFormat="1" x14ac:dyDescent="0.25"/>
    <row r="639" s="69" customFormat="1" x14ac:dyDescent="0.25"/>
    <row r="640" s="69" customFormat="1" x14ac:dyDescent="0.25"/>
    <row r="641" s="69" customFormat="1" x14ac:dyDescent="0.25"/>
    <row r="642" s="69" customFormat="1" x14ac:dyDescent="0.25"/>
    <row r="643" s="69" customFormat="1" x14ac:dyDescent="0.25"/>
    <row r="644" s="69" customFormat="1" x14ac:dyDescent="0.25"/>
    <row r="645" s="69" customFormat="1" x14ac:dyDescent="0.25"/>
    <row r="646" s="69" customFormat="1" x14ac:dyDescent="0.25"/>
    <row r="647" s="69" customFormat="1" x14ac:dyDescent="0.25"/>
    <row r="648" s="69" customFormat="1" x14ac:dyDescent="0.25"/>
    <row r="649" s="69" customFormat="1" x14ac:dyDescent="0.25"/>
    <row r="650" s="69" customFormat="1" x14ac:dyDescent="0.25"/>
    <row r="651" s="69" customFormat="1" x14ac:dyDescent="0.25"/>
    <row r="652" s="69" customFormat="1" x14ac:dyDescent="0.25"/>
    <row r="653" s="69" customFormat="1" x14ac:dyDescent="0.25"/>
    <row r="654" s="69" customFormat="1" x14ac:dyDescent="0.25"/>
    <row r="655" s="69" customFormat="1" x14ac:dyDescent="0.25"/>
    <row r="656" s="69" customFormat="1" x14ac:dyDescent="0.25"/>
    <row r="657" s="69" customFormat="1" x14ac:dyDescent="0.25"/>
    <row r="658" s="69" customFormat="1" x14ac:dyDescent="0.25"/>
    <row r="659" s="69" customFormat="1" x14ac:dyDescent="0.25"/>
    <row r="660" s="69" customFormat="1" x14ac:dyDescent="0.25"/>
    <row r="661" s="69" customFormat="1" x14ac:dyDescent="0.25"/>
    <row r="662" s="69" customFormat="1" x14ac:dyDescent="0.25"/>
    <row r="663" s="69" customFormat="1" x14ac:dyDescent="0.25"/>
    <row r="664" s="69" customFormat="1" x14ac:dyDescent="0.25"/>
    <row r="665" s="69" customFormat="1" x14ac:dyDescent="0.25"/>
    <row r="666" s="69" customFormat="1" x14ac:dyDescent="0.25"/>
    <row r="667" s="69" customFormat="1" x14ac:dyDescent="0.25"/>
    <row r="668" s="69" customFormat="1" x14ac:dyDescent="0.25"/>
    <row r="669" s="69" customFormat="1" x14ac:dyDescent="0.25"/>
    <row r="670" s="69" customFormat="1" x14ac:dyDescent="0.25"/>
    <row r="671" s="69" customFormat="1" x14ac:dyDescent="0.25"/>
    <row r="672" s="69" customFormat="1" x14ac:dyDescent="0.25"/>
    <row r="673" s="69" customFormat="1" x14ac:dyDescent="0.25"/>
    <row r="674" s="69" customFormat="1" x14ac:dyDescent="0.25"/>
    <row r="675" s="69" customFormat="1" x14ac:dyDescent="0.25"/>
    <row r="676" s="69" customFormat="1" x14ac:dyDescent="0.25"/>
    <row r="677" s="69" customFormat="1" x14ac:dyDescent="0.25"/>
    <row r="678" s="69" customFormat="1" x14ac:dyDescent="0.25"/>
    <row r="679" s="69" customFormat="1" x14ac:dyDescent="0.25"/>
    <row r="680" s="69" customFormat="1" x14ac:dyDescent="0.25"/>
    <row r="681" s="69" customFormat="1" x14ac:dyDescent="0.25"/>
    <row r="682" s="69" customFormat="1" x14ac:dyDescent="0.25"/>
    <row r="683" s="69" customFormat="1" x14ac:dyDescent="0.25"/>
    <row r="684" s="69" customFormat="1" x14ac:dyDescent="0.25"/>
    <row r="685" s="69" customFormat="1" x14ac:dyDescent="0.25"/>
    <row r="686" s="69" customFormat="1" x14ac:dyDescent="0.25"/>
    <row r="687" s="69" customFormat="1" x14ac:dyDescent="0.25"/>
    <row r="688" s="69" customFormat="1" x14ac:dyDescent="0.25"/>
    <row r="689" s="69" customFormat="1" x14ac:dyDescent="0.25"/>
    <row r="690" s="69" customFormat="1" x14ac:dyDescent="0.25"/>
    <row r="691" s="69" customFormat="1" x14ac:dyDescent="0.25"/>
    <row r="692" s="69" customFormat="1" x14ac:dyDescent="0.25"/>
    <row r="693" s="69" customFormat="1" x14ac:dyDescent="0.25"/>
    <row r="694" s="69" customFormat="1" x14ac:dyDescent="0.25"/>
    <row r="695" s="69" customFormat="1" x14ac:dyDescent="0.25"/>
    <row r="696" s="69" customFormat="1" x14ac:dyDescent="0.25"/>
    <row r="697" s="69" customFormat="1" x14ac:dyDescent="0.25"/>
    <row r="698" s="69" customFormat="1" x14ac:dyDescent="0.25"/>
    <row r="699" s="69" customFormat="1" x14ac:dyDescent="0.25"/>
    <row r="700" s="69" customFormat="1" x14ac:dyDescent="0.25"/>
    <row r="701" s="69" customFormat="1" x14ac:dyDescent="0.25"/>
    <row r="702" s="69" customFormat="1" x14ac:dyDescent="0.25"/>
    <row r="703" s="69" customFormat="1" x14ac:dyDescent="0.25"/>
    <row r="704" s="69" customFormat="1" x14ac:dyDescent="0.25"/>
    <row r="705" s="69" customFormat="1" x14ac:dyDescent="0.25"/>
    <row r="706" s="69" customFormat="1" x14ac:dyDescent="0.25"/>
    <row r="707" s="69" customFormat="1" x14ac:dyDescent="0.25"/>
    <row r="708" s="69" customFormat="1" x14ac:dyDescent="0.25"/>
    <row r="709" s="69" customFormat="1" x14ac:dyDescent="0.25"/>
    <row r="710" s="69" customFormat="1" x14ac:dyDescent="0.25"/>
    <row r="711" s="69" customFormat="1" x14ac:dyDescent="0.25"/>
    <row r="712" s="69" customFormat="1" x14ac:dyDescent="0.25"/>
    <row r="713" s="69" customFormat="1" x14ac:dyDescent="0.25"/>
    <row r="714" s="69" customFormat="1" x14ac:dyDescent="0.25"/>
    <row r="715" s="69" customFormat="1" x14ac:dyDescent="0.25"/>
    <row r="716" s="69" customFormat="1" x14ac:dyDescent="0.25"/>
    <row r="717" s="69" customFormat="1" x14ac:dyDescent="0.25"/>
    <row r="718" s="69" customFormat="1" x14ac:dyDescent="0.25"/>
    <row r="719" s="69" customFormat="1" x14ac:dyDescent="0.25"/>
    <row r="720" s="69" customFormat="1" x14ac:dyDescent="0.25"/>
    <row r="721" s="69" customFormat="1" x14ac:dyDescent="0.25"/>
    <row r="722" s="69" customFormat="1" x14ac:dyDescent="0.25"/>
    <row r="723" s="69" customFormat="1" x14ac:dyDescent="0.25"/>
    <row r="724" s="69" customFormat="1" x14ac:dyDescent="0.25"/>
    <row r="725" s="69" customFormat="1" x14ac:dyDescent="0.25"/>
    <row r="726" s="69" customFormat="1" x14ac:dyDescent="0.25"/>
    <row r="727" s="69" customFormat="1" x14ac:dyDescent="0.25"/>
    <row r="728" s="69" customFormat="1" x14ac:dyDescent="0.25"/>
    <row r="729" s="69" customFormat="1" x14ac:dyDescent="0.25"/>
    <row r="730" s="69" customFormat="1" x14ac:dyDescent="0.25"/>
    <row r="731" s="69" customFormat="1" x14ac:dyDescent="0.25"/>
    <row r="732" s="69" customFormat="1" x14ac:dyDescent="0.25"/>
    <row r="733" s="69" customFormat="1" x14ac:dyDescent="0.25"/>
    <row r="734" s="69" customFormat="1" x14ac:dyDescent="0.25"/>
    <row r="735" s="69" customFormat="1" x14ac:dyDescent="0.25"/>
    <row r="736" s="69" customFormat="1" x14ac:dyDescent="0.25"/>
    <row r="737" s="69" customFormat="1" x14ac:dyDescent="0.25"/>
    <row r="738" s="69" customFormat="1" x14ac:dyDescent="0.25"/>
    <row r="739" s="69" customFormat="1" x14ac:dyDescent="0.25"/>
    <row r="740" s="69" customFormat="1" x14ac:dyDescent="0.25"/>
    <row r="741" s="69" customFormat="1" x14ac:dyDescent="0.25"/>
    <row r="742" s="69" customFormat="1" x14ac:dyDescent="0.25"/>
    <row r="743" s="69" customFormat="1" x14ac:dyDescent="0.25"/>
    <row r="744" s="69" customFormat="1" x14ac:dyDescent="0.25"/>
    <row r="745" s="69" customFormat="1" x14ac:dyDescent="0.25"/>
    <row r="746" s="69" customFormat="1" x14ac:dyDescent="0.25"/>
    <row r="747" s="69" customFormat="1" x14ac:dyDescent="0.25"/>
    <row r="748" s="69" customFormat="1" x14ac:dyDescent="0.25"/>
    <row r="749" s="69" customFormat="1" x14ac:dyDescent="0.25"/>
    <row r="750" s="69" customFormat="1" x14ac:dyDescent="0.25"/>
    <row r="751" s="69" customFormat="1" x14ac:dyDescent="0.25"/>
    <row r="752" s="69" customFormat="1" x14ac:dyDescent="0.25"/>
    <row r="753" s="69" customFormat="1" x14ac:dyDescent="0.25"/>
    <row r="754" s="69" customFormat="1" x14ac:dyDescent="0.25"/>
    <row r="755" s="69" customFormat="1" x14ac:dyDescent="0.25"/>
    <row r="756" s="69" customFormat="1" x14ac:dyDescent="0.25"/>
    <row r="757" s="69" customFormat="1" x14ac:dyDescent="0.25"/>
    <row r="758" s="69" customFormat="1" x14ac:dyDescent="0.25"/>
    <row r="759" s="69" customFormat="1" x14ac:dyDescent="0.25"/>
    <row r="760" s="69" customFormat="1" x14ac:dyDescent="0.25"/>
    <row r="761" s="69" customFormat="1" x14ac:dyDescent="0.25"/>
    <row r="762" s="69" customFormat="1" x14ac:dyDescent="0.25"/>
    <row r="763" s="69" customFormat="1" x14ac:dyDescent="0.25"/>
    <row r="764" s="69" customFormat="1" x14ac:dyDescent="0.25"/>
    <row r="765" s="69" customFormat="1" x14ac:dyDescent="0.25"/>
    <row r="766" s="69" customFormat="1" x14ac:dyDescent="0.25"/>
    <row r="767" s="69" customFormat="1" x14ac:dyDescent="0.25"/>
    <row r="768" s="69" customFormat="1" x14ac:dyDescent="0.25"/>
    <row r="769" s="69" customFormat="1" x14ac:dyDescent="0.25"/>
    <row r="770" s="69" customFormat="1" x14ac:dyDescent="0.25"/>
    <row r="771" s="69" customFormat="1" x14ac:dyDescent="0.25"/>
    <row r="772" s="69" customFormat="1" x14ac:dyDescent="0.25"/>
    <row r="773" s="69" customFormat="1" x14ac:dyDescent="0.25"/>
    <row r="774" s="69" customFormat="1" x14ac:dyDescent="0.25"/>
    <row r="775" s="69" customFormat="1" x14ac:dyDescent="0.25"/>
    <row r="776" s="69" customFormat="1" x14ac:dyDescent="0.25"/>
    <row r="777" s="69" customFormat="1" x14ac:dyDescent="0.25"/>
    <row r="778" s="69" customFormat="1" x14ac:dyDescent="0.25"/>
    <row r="779" s="69" customFormat="1" x14ac:dyDescent="0.25"/>
    <row r="780" s="69" customFormat="1" x14ac:dyDescent="0.25"/>
    <row r="781" s="69" customFormat="1" x14ac:dyDescent="0.25"/>
    <row r="782" s="69" customFormat="1" x14ac:dyDescent="0.25"/>
    <row r="783" s="69" customFormat="1" x14ac:dyDescent="0.25"/>
    <row r="784" s="69" customFormat="1" x14ac:dyDescent="0.25"/>
    <row r="785" s="69" customFormat="1" x14ac:dyDescent="0.25"/>
    <row r="786" s="69" customFormat="1" x14ac:dyDescent="0.25"/>
    <row r="787" s="69" customFormat="1" x14ac:dyDescent="0.25"/>
    <row r="788" s="69" customFormat="1" x14ac:dyDescent="0.25"/>
    <row r="789" s="69" customFormat="1" x14ac:dyDescent="0.25"/>
    <row r="790" s="69" customFormat="1" x14ac:dyDescent="0.25"/>
    <row r="791" s="69" customFormat="1" x14ac:dyDescent="0.25"/>
    <row r="792" s="69" customFormat="1" x14ac:dyDescent="0.25"/>
    <row r="793" s="69" customFormat="1" x14ac:dyDescent="0.25"/>
    <row r="794" s="69" customFormat="1" x14ac:dyDescent="0.25"/>
    <row r="795" s="69" customFormat="1" x14ac:dyDescent="0.25"/>
    <row r="796" s="69" customFormat="1" x14ac:dyDescent="0.25"/>
    <row r="797" s="69" customFormat="1" x14ac:dyDescent="0.25"/>
    <row r="798" s="69" customFormat="1" x14ac:dyDescent="0.25"/>
    <row r="799" s="69" customFormat="1" x14ac:dyDescent="0.25"/>
    <row r="800" s="69" customFormat="1" x14ac:dyDescent="0.25"/>
    <row r="801" s="69" customFormat="1" x14ac:dyDescent="0.25"/>
    <row r="802" s="69" customFormat="1" x14ac:dyDescent="0.25"/>
    <row r="803" s="69" customFormat="1" x14ac:dyDescent="0.25"/>
    <row r="804" s="69" customFormat="1" x14ac:dyDescent="0.25"/>
    <row r="805" s="69" customFormat="1" x14ac:dyDescent="0.25"/>
    <row r="806" s="69" customFormat="1" x14ac:dyDescent="0.25"/>
    <row r="807" s="69" customFormat="1" x14ac:dyDescent="0.25"/>
    <row r="808" s="69" customFormat="1" x14ac:dyDescent="0.25"/>
    <row r="809" s="69" customFormat="1" x14ac:dyDescent="0.25"/>
    <row r="810" s="69" customFormat="1" x14ac:dyDescent="0.25"/>
    <row r="811" s="69" customFormat="1" x14ac:dyDescent="0.25"/>
    <row r="812" s="69" customFormat="1" x14ac:dyDescent="0.25"/>
    <row r="813" s="69" customFormat="1" x14ac:dyDescent="0.25"/>
    <row r="814" s="69" customFormat="1" x14ac:dyDescent="0.25"/>
    <row r="815" s="69" customFormat="1" x14ac:dyDescent="0.25"/>
    <row r="816" s="69" customFormat="1" x14ac:dyDescent="0.25"/>
    <row r="817" s="69" customFormat="1" x14ac:dyDescent="0.25"/>
    <row r="818" s="69" customFormat="1" x14ac:dyDescent="0.25"/>
    <row r="819" s="69" customFormat="1" x14ac:dyDescent="0.25"/>
    <row r="820" s="69" customFormat="1" x14ac:dyDescent="0.25"/>
    <row r="821" s="69" customFormat="1" x14ac:dyDescent="0.25"/>
    <row r="822" s="69" customFormat="1" x14ac:dyDescent="0.25"/>
    <row r="823" s="69" customFormat="1" x14ac:dyDescent="0.25"/>
    <row r="824" s="69" customFormat="1" x14ac:dyDescent="0.25"/>
    <row r="825" s="69" customFormat="1" x14ac:dyDescent="0.25"/>
    <row r="826" s="69" customFormat="1" x14ac:dyDescent="0.25"/>
    <row r="827" s="69" customFormat="1" x14ac:dyDescent="0.25"/>
    <row r="828" s="69" customFormat="1" x14ac:dyDescent="0.25"/>
    <row r="829" s="69" customFormat="1" x14ac:dyDescent="0.25"/>
    <row r="830" s="69" customFormat="1" x14ac:dyDescent="0.25"/>
    <row r="831" s="69" customFormat="1" x14ac:dyDescent="0.25"/>
    <row r="832" s="69" customFormat="1" x14ac:dyDescent="0.25"/>
    <row r="833" s="69" customFormat="1" x14ac:dyDescent="0.25"/>
    <row r="834" s="69" customFormat="1" x14ac:dyDescent="0.25"/>
    <row r="835" s="69" customFormat="1" x14ac:dyDescent="0.25"/>
    <row r="836" s="69" customFormat="1" x14ac:dyDescent="0.25"/>
    <row r="837" s="69" customFormat="1" x14ac:dyDescent="0.25"/>
    <row r="838" s="69" customFormat="1" x14ac:dyDescent="0.25"/>
    <row r="839" s="69" customFormat="1" x14ac:dyDescent="0.25"/>
    <row r="840" s="69" customFormat="1" x14ac:dyDescent="0.25"/>
    <row r="841" s="69" customFormat="1" x14ac:dyDescent="0.25"/>
    <row r="842" s="69" customFormat="1" x14ac:dyDescent="0.25"/>
    <row r="843" s="69" customFormat="1" x14ac:dyDescent="0.25"/>
    <row r="844" s="69" customFormat="1" x14ac:dyDescent="0.25"/>
    <row r="845" s="69" customFormat="1" x14ac:dyDescent="0.25"/>
    <row r="846" s="69" customFormat="1" x14ac:dyDescent="0.25"/>
    <row r="847" s="69" customFormat="1" x14ac:dyDescent="0.25"/>
    <row r="848" s="69" customFormat="1" x14ac:dyDescent="0.25"/>
    <row r="849" s="69" customFormat="1" x14ac:dyDescent="0.25"/>
    <row r="850" s="69" customFormat="1" x14ac:dyDescent="0.25"/>
    <row r="851" s="69" customFormat="1" x14ac:dyDescent="0.25"/>
    <row r="852" s="69" customFormat="1" x14ac:dyDescent="0.25"/>
    <row r="853" s="69" customFormat="1" x14ac:dyDescent="0.25"/>
    <row r="854" s="69" customFormat="1" x14ac:dyDescent="0.25"/>
    <row r="855" s="69" customFormat="1" x14ac:dyDescent="0.25"/>
    <row r="856" s="69" customFormat="1" x14ac:dyDescent="0.25"/>
    <row r="857" s="69" customFormat="1" x14ac:dyDescent="0.25"/>
    <row r="858" s="69" customFormat="1" x14ac:dyDescent="0.25"/>
    <row r="859" s="69" customFormat="1" x14ac:dyDescent="0.25"/>
    <row r="860" s="69" customFormat="1" x14ac:dyDescent="0.25"/>
    <row r="861" s="69" customFormat="1" x14ac:dyDescent="0.25"/>
    <row r="862" s="69" customFormat="1" x14ac:dyDescent="0.25"/>
    <row r="863" s="69" customFormat="1" x14ac:dyDescent="0.25"/>
    <row r="864" s="69" customFormat="1" x14ac:dyDescent="0.25"/>
    <row r="865" s="69" customFormat="1" x14ac:dyDescent="0.25"/>
    <row r="866" s="69" customFormat="1" x14ac:dyDescent="0.25"/>
    <row r="867" s="69" customFormat="1" x14ac:dyDescent="0.25"/>
    <row r="868" s="69" customFormat="1" x14ac:dyDescent="0.25"/>
    <row r="869" s="69" customFormat="1" x14ac:dyDescent="0.25"/>
    <row r="870" s="69" customFormat="1" x14ac:dyDescent="0.25"/>
    <row r="871" s="69" customFormat="1" x14ac:dyDescent="0.25"/>
    <row r="872" s="69" customFormat="1" x14ac:dyDescent="0.25"/>
    <row r="873" s="69" customFormat="1" x14ac:dyDescent="0.25"/>
    <row r="874" s="69" customFormat="1" x14ac:dyDescent="0.25"/>
    <row r="875" s="69" customFormat="1" x14ac:dyDescent="0.25"/>
    <row r="876" s="69" customFormat="1" x14ac:dyDescent="0.25"/>
    <row r="877" s="69" customFormat="1" x14ac:dyDescent="0.25"/>
    <row r="878" s="69" customFormat="1" x14ac:dyDescent="0.25"/>
    <row r="879" s="69" customFormat="1" x14ac:dyDescent="0.25"/>
    <row r="880" s="69" customFormat="1" x14ac:dyDescent="0.25"/>
    <row r="881" s="69" customFormat="1" x14ac:dyDescent="0.25"/>
    <row r="882" s="69" customFormat="1" x14ac:dyDescent="0.25"/>
    <row r="883" s="69" customFormat="1" x14ac:dyDescent="0.25"/>
    <row r="884" s="69" customFormat="1" x14ac:dyDescent="0.25"/>
    <row r="885" s="69" customFormat="1" x14ac:dyDescent="0.25"/>
    <row r="886" s="69" customFormat="1" x14ac:dyDescent="0.25"/>
    <row r="887" s="69" customFormat="1" x14ac:dyDescent="0.25"/>
    <row r="888" s="69" customFormat="1" x14ac:dyDescent="0.25"/>
    <row r="889" s="69" customFormat="1" x14ac:dyDescent="0.25"/>
    <row r="890" s="69" customFormat="1" x14ac:dyDescent="0.25"/>
    <row r="891" s="69" customFormat="1" x14ac:dyDescent="0.25"/>
    <row r="892" s="69" customFormat="1" x14ac:dyDescent="0.25"/>
    <row r="893" s="69" customFormat="1" x14ac:dyDescent="0.25"/>
    <row r="894" s="69" customFormat="1" x14ac:dyDescent="0.25"/>
    <row r="895" s="69" customFormat="1" x14ac:dyDescent="0.25"/>
    <row r="896" s="69" customFormat="1" x14ac:dyDescent="0.25"/>
    <row r="897" s="69" customFormat="1" x14ac:dyDescent="0.25"/>
    <row r="898" s="69" customFormat="1" x14ac:dyDescent="0.25"/>
    <row r="899" s="69" customFormat="1" x14ac:dyDescent="0.25"/>
    <row r="900" s="69" customFormat="1" x14ac:dyDescent="0.25"/>
    <row r="901" s="69" customFormat="1" x14ac:dyDescent="0.25"/>
    <row r="902" s="69" customFormat="1" x14ac:dyDescent="0.25"/>
    <row r="903" s="69" customFormat="1" x14ac:dyDescent="0.25"/>
    <row r="904" s="69" customFormat="1" x14ac:dyDescent="0.25"/>
    <row r="905" s="69" customFormat="1" x14ac:dyDescent="0.25"/>
    <row r="906" s="69" customFormat="1" x14ac:dyDescent="0.25"/>
    <row r="907" s="69" customFormat="1" x14ac:dyDescent="0.25"/>
    <row r="908" s="69" customFormat="1" x14ac:dyDescent="0.25"/>
    <row r="909" s="69" customFormat="1" x14ac:dyDescent="0.25"/>
    <row r="910" s="69" customFormat="1" x14ac:dyDescent="0.25"/>
    <row r="911" s="69" customFormat="1" x14ac:dyDescent="0.25"/>
    <row r="912" s="69" customFormat="1" x14ac:dyDescent="0.25"/>
    <row r="913" s="69" customFormat="1" x14ac:dyDescent="0.25"/>
    <row r="914" s="69" customFormat="1" x14ac:dyDescent="0.25"/>
    <row r="915" s="69" customFormat="1" x14ac:dyDescent="0.25"/>
    <row r="916" s="69" customFormat="1" x14ac:dyDescent="0.25"/>
    <row r="917" s="69" customFormat="1" x14ac:dyDescent="0.25"/>
    <row r="918" s="69" customFormat="1" x14ac:dyDescent="0.25"/>
    <row r="919" s="69" customFormat="1" x14ac:dyDescent="0.25"/>
    <row r="920" s="69" customFormat="1" x14ac:dyDescent="0.25"/>
    <row r="921" s="69" customFormat="1" x14ac:dyDescent="0.25"/>
    <row r="922" s="69" customFormat="1" x14ac:dyDescent="0.25"/>
    <row r="923" s="69" customFormat="1" x14ac:dyDescent="0.25"/>
    <row r="924" s="69" customFormat="1" x14ac:dyDescent="0.25"/>
    <row r="925" s="69" customFormat="1" x14ac:dyDescent="0.25"/>
    <row r="926" s="69" customFormat="1" x14ac:dyDescent="0.25"/>
    <row r="927" s="69" customFormat="1" x14ac:dyDescent="0.25"/>
    <row r="928" s="69" customFormat="1" x14ac:dyDescent="0.25"/>
    <row r="929" s="69" customFormat="1" x14ac:dyDescent="0.25"/>
    <row r="930" s="69" customFormat="1" x14ac:dyDescent="0.25"/>
    <row r="931" s="69" customFormat="1" x14ac:dyDescent="0.25"/>
    <row r="932" s="69" customFormat="1" x14ac:dyDescent="0.25"/>
    <row r="933" s="69" customFormat="1" x14ac:dyDescent="0.25"/>
    <row r="934" s="69" customFormat="1" x14ac:dyDescent="0.25"/>
    <row r="935" s="69" customFormat="1" x14ac:dyDescent="0.25"/>
    <row r="936" s="69" customFormat="1" x14ac:dyDescent="0.25"/>
    <row r="937" s="69" customFormat="1" x14ac:dyDescent="0.25"/>
    <row r="938" s="69" customFormat="1" x14ac:dyDescent="0.25"/>
    <row r="939" s="69" customFormat="1" x14ac:dyDescent="0.25"/>
    <row r="940" s="69" customFormat="1" x14ac:dyDescent="0.25"/>
    <row r="941" s="69" customFormat="1" x14ac:dyDescent="0.25"/>
    <row r="942" s="69" customFormat="1" x14ac:dyDescent="0.25"/>
    <row r="943" s="69" customFormat="1" x14ac:dyDescent="0.25"/>
    <row r="944" s="69" customFormat="1" x14ac:dyDescent="0.25"/>
    <row r="945" s="69" customFormat="1" x14ac:dyDescent="0.25"/>
    <row r="946" s="69" customFormat="1" x14ac:dyDescent="0.25"/>
    <row r="947" s="69" customFormat="1" x14ac:dyDescent="0.25"/>
    <row r="948" s="69" customFormat="1" x14ac:dyDescent="0.25"/>
    <row r="949" s="69" customFormat="1" x14ac:dyDescent="0.25"/>
    <row r="950" s="69" customFormat="1" x14ac:dyDescent="0.25"/>
    <row r="951" s="69" customFormat="1" x14ac:dyDescent="0.25"/>
    <row r="952" s="69" customFormat="1" x14ac:dyDescent="0.25"/>
    <row r="953" s="69" customFormat="1" x14ac:dyDescent="0.25"/>
    <row r="954" s="69" customFormat="1" x14ac:dyDescent="0.25"/>
    <row r="955" s="69" customFormat="1" x14ac:dyDescent="0.25"/>
    <row r="956" s="69" customFormat="1" x14ac:dyDescent="0.25"/>
    <row r="957" s="69" customFormat="1" x14ac:dyDescent="0.25"/>
    <row r="958" s="69" customFormat="1" x14ac:dyDescent="0.25"/>
    <row r="959" s="69" customFormat="1" x14ac:dyDescent="0.25"/>
    <row r="960" s="69" customFormat="1" x14ac:dyDescent="0.25"/>
    <row r="961" s="69" customFormat="1" x14ac:dyDescent="0.25"/>
    <row r="962" s="69" customFormat="1" x14ac:dyDescent="0.25"/>
    <row r="963" s="69" customFormat="1" x14ac:dyDescent="0.25"/>
    <row r="964" s="69" customFormat="1" x14ac:dyDescent="0.25"/>
    <row r="965" s="69" customFormat="1" x14ac:dyDescent="0.25"/>
    <row r="966" s="69" customFormat="1" x14ac:dyDescent="0.25"/>
    <row r="967" s="69" customFormat="1" x14ac:dyDescent="0.25"/>
    <row r="968" s="69" customFormat="1" x14ac:dyDescent="0.25"/>
    <row r="969" s="69" customFormat="1" x14ac:dyDescent="0.25"/>
    <row r="970" s="69" customFormat="1" x14ac:dyDescent="0.25"/>
    <row r="971" s="69" customFormat="1" x14ac:dyDescent="0.25"/>
    <row r="972" s="69" customFormat="1" x14ac:dyDescent="0.25"/>
    <row r="973" s="69" customFormat="1" x14ac:dyDescent="0.25"/>
    <row r="974" s="69" customFormat="1" x14ac:dyDescent="0.25"/>
    <row r="975" s="69" customFormat="1" x14ac:dyDescent="0.25"/>
    <row r="976" s="69" customFormat="1" x14ac:dyDescent="0.25"/>
    <row r="977" s="69" customFormat="1" x14ac:dyDescent="0.25"/>
    <row r="978" s="69" customFormat="1" x14ac:dyDescent="0.25"/>
    <row r="979" s="69" customFormat="1" x14ac:dyDescent="0.25"/>
    <row r="980" s="69" customFormat="1" x14ac:dyDescent="0.25"/>
    <row r="981" s="69" customFormat="1" x14ac:dyDescent="0.25"/>
    <row r="982" s="69" customFormat="1" x14ac:dyDescent="0.25"/>
    <row r="983" s="69" customFormat="1" x14ac:dyDescent="0.25"/>
    <row r="984" s="69" customFormat="1" x14ac:dyDescent="0.25"/>
    <row r="985" s="69" customFormat="1" x14ac:dyDescent="0.25"/>
    <row r="986" s="69" customFormat="1" x14ac:dyDescent="0.25"/>
    <row r="987" s="69" customFormat="1" x14ac:dyDescent="0.25"/>
    <row r="988" s="69" customFormat="1" x14ac:dyDescent="0.25"/>
    <row r="989" s="69" customFormat="1" x14ac:dyDescent="0.25"/>
    <row r="990" s="69" customFormat="1" x14ac:dyDescent="0.25"/>
    <row r="991" s="69" customFormat="1" x14ac:dyDescent="0.25"/>
    <row r="992" s="69" customFormat="1" x14ac:dyDescent="0.25"/>
    <row r="993" s="69" customFormat="1" x14ac:dyDescent="0.25"/>
    <row r="994" s="69" customFormat="1" x14ac:dyDescent="0.25"/>
    <row r="995" s="69" customFormat="1" x14ac:dyDescent="0.25"/>
    <row r="996" s="69" customFormat="1" x14ac:dyDescent="0.25"/>
    <row r="997" s="69" customFormat="1" x14ac:dyDescent="0.25"/>
    <row r="998" s="69" customFormat="1" x14ac:dyDescent="0.25"/>
    <row r="999" s="69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C7:C9"/>
    <mergeCell ref="A27:G27"/>
    <mergeCell ref="A28:G28"/>
    <mergeCell ref="AA6:AA9"/>
    <mergeCell ref="F7:F9"/>
    <mergeCell ref="G7:G9"/>
    <mergeCell ref="H7:H9"/>
    <mergeCell ref="I7:I9"/>
    <mergeCell ref="Z8:Z9"/>
    <mergeCell ref="X8:X9"/>
    <mergeCell ref="Y8:Y9"/>
    <mergeCell ref="J6:V6"/>
    <mergeCell ref="A6:I6"/>
    <mergeCell ref="W6:W9"/>
    <mergeCell ref="X6:Z7"/>
    <mergeCell ref="A7:A9"/>
    <mergeCell ref="E7:E9"/>
    <mergeCell ref="B7:B9"/>
    <mergeCell ref="A1:Q1"/>
    <mergeCell ref="A4:V4"/>
    <mergeCell ref="A3:V3"/>
    <mergeCell ref="V7:V9"/>
    <mergeCell ref="A26:G26"/>
    <mergeCell ref="A24:G24"/>
    <mergeCell ref="A25:G25"/>
    <mergeCell ref="U8:U9"/>
    <mergeCell ref="J7:J9"/>
    <mergeCell ref="K7:K9"/>
    <mergeCell ref="L7:L9"/>
    <mergeCell ref="M7:U7"/>
    <mergeCell ref="M8:M9"/>
    <mergeCell ref="N8:P8"/>
    <mergeCell ref="Q8:T8"/>
    <mergeCell ref="D7:D9"/>
  </mergeCells>
  <pageMargins left="0.15" right="0.15" top="0.6" bottom="0.02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opLeftCell="A8" zoomScale="70" zoomScaleNormal="70" workbookViewId="0">
      <selection activeCell="M11" sqref="M11:M12"/>
    </sheetView>
  </sheetViews>
  <sheetFormatPr defaultColWidth="9.140625" defaultRowHeight="16.5" x14ac:dyDescent="0.3"/>
  <cols>
    <col min="1" max="1" width="8.28515625" style="75" customWidth="1"/>
    <col min="2" max="2" width="18.28515625" style="75" customWidth="1"/>
    <col min="3" max="3" width="9.140625" style="75"/>
    <col min="4" max="4" width="20.42578125" style="75" customWidth="1"/>
    <col min="5" max="5" width="9.140625" style="75"/>
    <col min="6" max="6" width="18.28515625" style="75" customWidth="1"/>
    <col min="7" max="7" width="16.140625" style="75" customWidth="1"/>
    <col min="8" max="8" width="9.140625" style="75" customWidth="1"/>
    <col min="9" max="9" width="9.140625" style="75"/>
    <col min="10" max="10" width="23.85546875" style="75" customWidth="1"/>
    <col min="11" max="21" width="9.140625" style="75"/>
    <col min="22" max="22" width="12.5703125" style="75" customWidth="1"/>
    <col min="23" max="23" width="13.42578125" style="75" customWidth="1"/>
    <col min="24" max="24" width="9.140625" style="75"/>
    <col min="25" max="25" width="10.7109375" style="75" bestFit="1" customWidth="1"/>
    <col min="26" max="16384" width="9.140625" style="75"/>
  </cols>
  <sheetData>
    <row r="1" spans="1:27" x14ac:dyDescent="0.3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27" x14ac:dyDescent="0.3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 t="s">
        <v>42</v>
      </c>
      <c r="P2" s="75" t="s">
        <v>2</v>
      </c>
      <c r="Q2" s="77">
        <v>2019</v>
      </c>
      <c r="R2" s="78" t="s">
        <v>3</v>
      </c>
      <c r="W2" s="79"/>
      <c r="X2" s="79"/>
      <c r="Y2" s="79"/>
      <c r="Z2" s="79"/>
      <c r="AA2" s="79"/>
    </row>
    <row r="3" spans="1:27" x14ac:dyDescent="0.3">
      <c r="A3" s="313" t="s">
        <v>49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W3" s="79"/>
      <c r="X3" s="79"/>
      <c r="Y3" s="79"/>
      <c r="Z3" s="79"/>
      <c r="AA3" s="79"/>
    </row>
    <row r="4" spans="1:27" x14ac:dyDescent="0.3">
      <c r="A4" s="314" t="s">
        <v>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80"/>
      <c r="V4" s="80"/>
      <c r="W4" s="80"/>
      <c r="X4" s="80"/>
      <c r="Y4" s="80"/>
      <c r="Z4" s="80"/>
      <c r="AA4" s="80"/>
    </row>
    <row r="5" spans="1:27" s="84" customFormat="1" ht="27.75" customHeight="1" thickBot="1" x14ac:dyDescent="0.35">
      <c r="A5" s="81"/>
      <c r="B5" s="81"/>
      <c r="C5" s="81"/>
      <c r="D5" s="81"/>
      <c r="E5" s="81"/>
      <c r="F5" s="81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3"/>
      <c r="T5" s="83"/>
      <c r="U5" s="83"/>
      <c r="V5" s="83"/>
      <c r="W5" s="83"/>
      <c r="X5" s="83"/>
      <c r="Y5" s="83"/>
      <c r="Z5" s="83"/>
      <c r="AA5" s="83"/>
    </row>
    <row r="6" spans="1:27" ht="32.25" customHeight="1" thickBot="1" x14ac:dyDescent="0.35">
      <c r="A6" s="316" t="s">
        <v>5</v>
      </c>
      <c r="B6" s="317"/>
      <c r="C6" s="317"/>
      <c r="D6" s="317"/>
      <c r="E6" s="317"/>
      <c r="F6" s="317"/>
      <c r="G6" s="317"/>
      <c r="H6" s="317"/>
      <c r="I6" s="318"/>
      <c r="J6" s="317" t="s">
        <v>6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9"/>
      <c r="W6" s="324" t="s">
        <v>7</v>
      </c>
      <c r="X6" s="330" t="s">
        <v>8</v>
      </c>
      <c r="Y6" s="331"/>
      <c r="Z6" s="332"/>
      <c r="AA6" s="320" t="s">
        <v>144</v>
      </c>
    </row>
    <row r="7" spans="1:27" ht="171.75" customHeight="1" thickBot="1" x14ac:dyDescent="0.35">
      <c r="A7" s="322" t="s">
        <v>10</v>
      </c>
      <c r="B7" s="322" t="s">
        <v>11</v>
      </c>
      <c r="C7" s="322" t="s">
        <v>145</v>
      </c>
      <c r="D7" s="322" t="s">
        <v>13</v>
      </c>
      <c r="E7" s="322" t="s">
        <v>14</v>
      </c>
      <c r="F7" s="322" t="s">
        <v>146</v>
      </c>
      <c r="G7" s="322" t="s">
        <v>16</v>
      </c>
      <c r="H7" s="322" t="s">
        <v>147</v>
      </c>
      <c r="I7" s="322" t="s">
        <v>18</v>
      </c>
      <c r="J7" s="320" t="s">
        <v>148</v>
      </c>
      <c r="K7" s="322" t="s">
        <v>20</v>
      </c>
      <c r="L7" s="322" t="s">
        <v>21</v>
      </c>
      <c r="M7" s="316" t="s">
        <v>22</v>
      </c>
      <c r="N7" s="317"/>
      <c r="O7" s="317"/>
      <c r="P7" s="317"/>
      <c r="Q7" s="317"/>
      <c r="R7" s="317"/>
      <c r="S7" s="317"/>
      <c r="T7" s="317"/>
      <c r="U7" s="319"/>
      <c r="V7" s="322" t="s">
        <v>23</v>
      </c>
      <c r="W7" s="325"/>
      <c r="X7" s="333"/>
      <c r="Y7" s="334"/>
      <c r="Z7" s="335"/>
      <c r="AA7" s="321"/>
    </row>
    <row r="8" spans="1:27" ht="63.75" customHeight="1" thickBot="1" x14ac:dyDescent="0.35">
      <c r="A8" s="323"/>
      <c r="B8" s="323"/>
      <c r="C8" s="323"/>
      <c r="D8" s="323"/>
      <c r="E8" s="323"/>
      <c r="F8" s="323"/>
      <c r="G8" s="323"/>
      <c r="H8" s="323"/>
      <c r="I8" s="323"/>
      <c r="J8" s="321"/>
      <c r="K8" s="323"/>
      <c r="L8" s="323"/>
      <c r="M8" s="322" t="s">
        <v>24</v>
      </c>
      <c r="N8" s="316" t="s">
        <v>25</v>
      </c>
      <c r="O8" s="317"/>
      <c r="P8" s="319"/>
      <c r="Q8" s="316" t="s">
        <v>26</v>
      </c>
      <c r="R8" s="317"/>
      <c r="S8" s="317"/>
      <c r="T8" s="319"/>
      <c r="U8" s="322" t="s">
        <v>27</v>
      </c>
      <c r="V8" s="323"/>
      <c r="W8" s="325"/>
      <c r="X8" s="327" t="s">
        <v>28</v>
      </c>
      <c r="Y8" s="322" t="s">
        <v>29</v>
      </c>
      <c r="Z8" s="322" t="s">
        <v>30</v>
      </c>
      <c r="AA8" s="321"/>
    </row>
    <row r="9" spans="1:27" ht="66" thickBot="1" x14ac:dyDescent="0.35">
      <c r="A9" s="323"/>
      <c r="B9" s="323"/>
      <c r="C9" s="323"/>
      <c r="D9" s="323"/>
      <c r="E9" s="323"/>
      <c r="F9" s="323"/>
      <c r="G9" s="323"/>
      <c r="H9" s="323"/>
      <c r="I9" s="323"/>
      <c r="J9" s="321"/>
      <c r="K9" s="323"/>
      <c r="L9" s="323"/>
      <c r="M9" s="323"/>
      <c r="N9" s="85" t="s">
        <v>31</v>
      </c>
      <c r="O9" s="85" t="s">
        <v>32</v>
      </c>
      <c r="P9" s="85" t="s">
        <v>33</v>
      </c>
      <c r="Q9" s="85" t="s">
        <v>34</v>
      </c>
      <c r="R9" s="85" t="s">
        <v>35</v>
      </c>
      <c r="S9" s="85" t="s">
        <v>36</v>
      </c>
      <c r="T9" s="85" t="s">
        <v>149</v>
      </c>
      <c r="U9" s="323"/>
      <c r="V9" s="323"/>
      <c r="W9" s="325"/>
      <c r="X9" s="328"/>
      <c r="Y9" s="323"/>
      <c r="Z9" s="323"/>
      <c r="AA9" s="321"/>
    </row>
    <row r="10" spans="1:27" ht="17.25" thickBot="1" x14ac:dyDescent="0.35">
      <c r="A10" s="86">
        <v>1</v>
      </c>
      <c r="B10" s="86">
        <v>2</v>
      </c>
      <c r="C10" s="86">
        <v>3</v>
      </c>
      <c r="D10" s="86">
        <v>4</v>
      </c>
      <c r="E10" s="86">
        <v>5</v>
      </c>
      <c r="F10" s="86">
        <v>6</v>
      </c>
      <c r="G10" s="86">
        <v>7</v>
      </c>
      <c r="H10" s="86">
        <v>8</v>
      </c>
      <c r="I10" s="86">
        <v>9</v>
      </c>
      <c r="J10" s="86">
        <v>10</v>
      </c>
      <c r="K10" s="86">
        <v>11</v>
      </c>
      <c r="L10" s="86">
        <v>12</v>
      </c>
      <c r="M10" s="86">
        <v>13</v>
      </c>
      <c r="N10" s="86">
        <v>14</v>
      </c>
      <c r="O10" s="86">
        <v>15</v>
      </c>
      <c r="P10" s="86">
        <v>16</v>
      </c>
      <c r="Q10" s="86">
        <v>17</v>
      </c>
      <c r="R10" s="86">
        <v>18</v>
      </c>
      <c r="S10" s="86">
        <v>19</v>
      </c>
      <c r="T10" s="86">
        <v>20</v>
      </c>
      <c r="U10" s="86">
        <v>21</v>
      </c>
      <c r="V10" s="86">
        <v>22</v>
      </c>
      <c r="W10" s="86">
        <v>23</v>
      </c>
      <c r="X10" s="86">
        <v>24</v>
      </c>
      <c r="Y10" s="86">
        <v>25</v>
      </c>
      <c r="Z10" s="86">
        <v>26</v>
      </c>
      <c r="AA10" s="86">
        <v>27</v>
      </c>
    </row>
    <row r="11" spans="1:27" ht="90" x14ac:dyDescent="0.3">
      <c r="A11" s="87">
        <v>1</v>
      </c>
      <c r="B11" s="88" t="s">
        <v>49</v>
      </c>
      <c r="C11" s="88" t="s">
        <v>61</v>
      </c>
      <c r="D11" s="88" t="s">
        <v>103</v>
      </c>
      <c r="E11" s="88" t="s">
        <v>104</v>
      </c>
      <c r="F11" s="89" t="s">
        <v>150</v>
      </c>
      <c r="G11" s="89" t="s">
        <v>151</v>
      </c>
      <c r="H11" s="90" t="s">
        <v>54</v>
      </c>
      <c r="I11" s="91">
        <v>1.85</v>
      </c>
      <c r="J11" s="92" t="s">
        <v>107</v>
      </c>
      <c r="K11" s="88"/>
      <c r="L11" s="88"/>
      <c r="M11" s="88">
        <v>317</v>
      </c>
      <c r="N11" s="88">
        <v>0</v>
      </c>
      <c r="O11" s="88">
        <v>0</v>
      </c>
      <c r="P11" s="88">
        <v>316</v>
      </c>
      <c r="Q11" s="88">
        <v>0</v>
      </c>
      <c r="R11" s="88">
        <v>0</v>
      </c>
      <c r="S11" s="88">
        <v>0</v>
      </c>
      <c r="T11" s="88">
        <v>316</v>
      </c>
      <c r="U11" s="90">
        <v>1</v>
      </c>
      <c r="V11" s="90">
        <v>0</v>
      </c>
      <c r="W11" s="88" t="s">
        <v>108</v>
      </c>
      <c r="X11" s="89"/>
      <c r="Y11" s="92"/>
      <c r="Z11" s="93"/>
      <c r="AA11" s="90">
        <v>1</v>
      </c>
    </row>
    <row r="12" spans="1:27" ht="90" x14ac:dyDescent="0.3">
      <c r="A12" s="87">
        <v>2</v>
      </c>
      <c r="B12" s="88" t="s">
        <v>49</v>
      </c>
      <c r="C12" s="88" t="s">
        <v>61</v>
      </c>
      <c r="D12" s="88" t="s">
        <v>103</v>
      </c>
      <c r="E12" s="88" t="s">
        <v>104</v>
      </c>
      <c r="F12" s="89" t="s">
        <v>152</v>
      </c>
      <c r="G12" s="89" t="s">
        <v>153</v>
      </c>
      <c r="H12" s="90" t="s">
        <v>54</v>
      </c>
      <c r="I12" s="91">
        <v>6.77</v>
      </c>
      <c r="J12" s="92" t="s">
        <v>107</v>
      </c>
      <c r="K12" s="88"/>
      <c r="L12" s="88"/>
      <c r="M12" s="88">
        <v>317</v>
      </c>
      <c r="N12" s="88">
        <v>0</v>
      </c>
      <c r="O12" s="88">
        <v>0</v>
      </c>
      <c r="P12" s="88">
        <v>316</v>
      </c>
      <c r="Q12" s="88">
        <v>0</v>
      </c>
      <c r="R12" s="88">
        <v>0</v>
      </c>
      <c r="S12" s="88">
        <v>0</v>
      </c>
      <c r="T12" s="88">
        <v>316</v>
      </c>
      <c r="U12" s="90">
        <v>1</v>
      </c>
      <c r="V12" s="90">
        <v>0</v>
      </c>
      <c r="W12" s="88" t="s">
        <v>108</v>
      </c>
      <c r="X12" s="89"/>
      <c r="Y12" s="92"/>
      <c r="Z12" s="93"/>
      <c r="AA12" s="90">
        <v>1</v>
      </c>
    </row>
    <row r="13" spans="1:27" x14ac:dyDescent="0.3">
      <c r="A13" s="329" t="s">
        <v>50</v>
      </c>
      <c r="B13" s="329"/>
      <c r="C13" s="329"/>
      <c r="D13" s="329"/>
      <c r="E13" s="329"/>
      <c r="F13" s="329"/>
      <c r="G13" s="329"/>
      <c r="H13" s="94" t="s">
        <v>51</v>
      </c>
      <c r="I13" s="95">
        <f>SUM(I17+I14)</f>
        <v>8.6199999999999992</v>
      </c>
      <c r="J13" s="94" t="s">
        <v>52</v>
      </c>
      <c r="K13" s="94" t="s">
        <v>52</v>
      </c>
      <c r="L13" s="94" t="s">
        <v>52</v>
      </c>
      <c r="M13" s="95">
        <f>M14</f>
        <v>634</v>
      </c>
    </row>
    <row r="14" spans="1:27" x14ac:dyDescent="0.3">
      <c r="A14" s="326" t="s">
        <v>53</v>
      </c>
      <c r="B14" s="326"/>
      <c r="C14" s="326"/>
      <c r="D14" s="326"/>
      <c r="E14" s="326"/>
      <c r="F14" s="326"/>
      <c r="G14" s="326"/>
      <c r="H14" s="96" t="s">
        <v>54</v>
      </c>
      <c r="I14" s="97">
        <v>8.6199999999999992</v>
      </c>
      <c r="J14" s="96" t="s">
        <v>52</v>
      </c>
      <c r="K14" s="96" t="s">
        <v>52</v>
      </c>
      <c r="L14" s="96" t="s">
        <v>52</v>
      </c>
      <c r="M14" s="97">
        <v>634</v>
      </c>
    </row>
    <row r="15" spans="1:27" x14ac:dyDescent="0.3">
      <c r="A15" s="326" t="s">
        <v>55</v>
      </c>
      <c r="B15" s="326"/>
      <c r="C15" s="326"/>
      <c r="D15" s="326"/>
      <c r="E15" s="326"/>
      <c r="F15" s="326"/>
      <c r="G15" s="326"/>
      <c r="H15" s="96" t="s">
        <v>56</v>
      </c>
      <c r="I15" s="97"/>
      <c r="J15" s="96" t="s">
        <v>52</v>
      </c>
      <c r="K15" s="96" t="s">
        <v>52</v>
      </c>
      <c r="L15" s="96" t="s">
        <v>52</v>
      </c>
      <c r="M15" s="97"/>
    </row>
    <row r="16" spans="1:27" x14ac:dyDescent="0.3">
      <c r="A16" s="326" t="s">
        <v>57</v>
      </c>
      <c r="B16" s="326"/>
      <c r="C16" s="326"/>
      <c r="D16" s="326"/>
      <c r="E16" s="326"/>
      <c r="F16" s="326"/>
      <c r="G16" s="326"/>
      <c r="H16" s="96" t="s">
        <v>58</v>
      </c>
      <c r="I16" s="97"/>
      <c r="J16" s="96" t="s">
        <v>52</v>
      </c>
      <c r="K16" s="96" t="s">
        <v>52</v>
      </c>
      <c r="L16" s="96" t="s">
        <v>52</v>
      </c>
      <c r="M16" s="97"/>
    </row>
    <row r="17" spans="1:13" x14ac:dyDescent="0.3">
      <c r="A17" s="326" t="s">
        <v>59</v>
      </c>
      <c r="B17" s="326"/>
      <c r="C17" s="326"/>
      <c r="D17" s="326"/>
      <c r="E17" s="326"/>
      <c r="F17" s="326"/>
      <c r="G17" s="326"/>
      <c r="H17" s="96" t="s">
        <v>60</v>
      </c>
      <c r="I17" s="97"/>
      <c r="J17" s="96" t="s">
        <v>52</v>
      </c>
      <c r="K17" s="96" t="s">
        <v>52</v>
      </c>
      <c r="L17" s="96" t="s">
        <v>52</v>
      </c>
      <c r="M17" s="97"/>
    </row>
  </sheetData>
  <sheetProtection formatRows="0" insertRows="0"/>
  <mergeCells count="34">
    <mergeCell ref="A16:G16"/>
    <mergeCell ref="A17:G17"/>
    <mergeCell ref="X8:X9"/>
    <mergeCell ref="Y8:Y9"/>
    <mergeCell ref="Z8:Z9"/>
    <mergeCell ref="A13:G13"/>
    <mergeCell ref="A14:G14"/>
    <mergeCell ref="A15:G15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A1:O1"/>
    <mergeCell ref="A3:T3"/>
    <mergeCell ref="A4:T4"/>
    <mergeCell ref="A6:I6"/>
    <mergeCell ref="J6:V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opLeftCell="A10" zoomScale="70" zoomScaleNormal="70" workbookViewId="0">
      <selection activeCell="A16" sqref="A16:M20"/>
    </sheetView>
  </sheetViews>
  <sheetFormatPr defaultColWidth="9.140625" defaultRowHeight="16.5" x14ac:dyDescent="0.3"/>
  <cols>
    <col min="1" max="1" width="8.28515625" style="98" customWidth="1"/>
    <col min="2" max="2" width="18.28515625" style="98" customWidth="1"/>
    <col min="3" max="3" width="9.140625" style="98"/>
    <col min="4" max="4" width="20.42578125" style="98" customWidth="1"/>
    <col min="5" max="5" width="9.140625" style="98"/>
    <col min="6" max="6" width="18.28515625" style="98" customWidth="1"/>
    <col min="7" max="7" width="16.140625" style="98" customWidth="1"/>
    <col min="8" max="8" width="9.140625" style="98" customWidth="1"/>
    <col min="9" max="9" width="9.140625" style="98"/>
    <col min="10" max="10" width="23.85546875" style="98" customWidth="1"/>
    <col min="11" max="21" width="9.140625" style="98"/>
    <col min="22" max="22" width="12.5703125" style="98" customWidth="1"/>
    <col min="23" max="23" width="13.42578125" style="98" customWidth="1"/>
    <col min="24" max="24" width="9.140625" style="98"/>
    <col min="25" max="25" width="10.7109375" style="98" bestFit="1" customWidth="1"/>
    <col min="26" max="16384" width="9.140625" style="98"/>
  </cols>
  <sheetData>
    <row r="1" spans="1:27" x14ac:dyDescent="0.3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27" x14ac:dyDescent="0.3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 t="s">
        <v>154</v>
      </c>
      <c r="P2" s="98" t="s">
        <v>2</v>
      </c>
      <c r="Q2" s="100">
        <v>2019</v>
      </c>
      <c r="R2" s="101" t="s">
        <v>3</v>
      </c>
      <c r="W2" s="102"/>
      <c r="X2" s="102"/>
      <c r="Y2" s="102"/>
      <c r="Z2" s="102"/>
      <c r="AA2" s="102"/>
    </row>
    <row r="3" spans="1:27" x14ac:dyDescent="0.3">
      <c r="A3" s="354" t="s">
        <v>49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W3" s="102"/>
      <c r="X3" s="102"/>
      <c r="Y3" s="102"/>
      <c r="Z3" s="102"/>
      <c r="AA3" s="102"/>
    </row>
    <row r="4" spans="1:27" x14ac:dyDescent="0.3">
      <c r="A4" s="355" t="s">
        <v>4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103"/>
      <c r="V4" s="103"/>
      <c r="W4" s="103"/>
      <c r="X4" s="103"/>
      <c r="Y4" s="103"/>
      <c r="Z4" s="103"/>
      <c r="AA4" s="103"/>
    </row>
    <row r="5" spans="1:27" s="107" customFormat="1" ht="27.75" customHeight="1" thickBot="1" x14ac:dyDescent="0.35">
      <c r="A5" s="104"/>
      <c r="B5" s="104"/>
      <c r="C5" s="104"/>
      <c r="D5" s="104"/>
      <c r="E5" s="104"/>
      <c r="F5" s="104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6"/>
      <c r="T5" s="106"/>
      <c r="U5" s="106"/>
      <c r="V5" s="106"/>
      <c r="W5" s="106"/>
      <c r="X5" s="106"/>
      <c r="Y5" s="106"/>
      <c r="Z5" s="106"/>
      <c r="AA5" s="106"/>
    </row>
    <row r="6" spans="1:27" ht="32.25" customHeight="1" thickBot="1" x14ac:dyDescent="0.35">
      <c r="A6" s="338" t="s">
        <v>5</v>
      </c>
      <c r="B6" s="339"/>
      <c r="C6" s="339"/>
      <c r="D6" s="339"/>
      <c r="E6" s="339"/>
      <c r="F6" s="339"/>
      <c r="G6" s="339"/>
      <c r="H6" s="339"/>
      <c r="I6" s="357"/>
      <c r="J6" s="339" t="s">
        <v>6</v>
      </c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40"/>
      <c r="W6" s="349" t="s">
        <v>7</v>
      </c>
      <c r="X6" s="341" t="s">
        <v>8</v>
      </c>
      <c r="Y6" s="342"/>
      <c r="Z6" s="343"/>
      <c r="AA6" s="347" t="s">
        <v>144</v>
      </c>
    </row>
    <row r="7" spans="1:27" ht="171.75" customHeight="1" thickBot="1" x14ac:dyDescent="0.35">
      <c r="A7" s="336" t="s">
        <v>10</v>
      </c>
      <c r="B7" s="336" t="s">
        <v>11</v>
      </c>
      <c r="C7" s="336" t="s">
        <v>145</v>
      </c>
      <c r="D7" s="336" t="s">
        <v>13</v>
      </c>
      <c r="E7" s="336" t="s">
        <v>14</v>
      </c>
      <c r="F7" s="336" t="s">
        <v>146</v>
      </c>
      <c r="G7" s="336" t="s">
        <v>16</v>
      </c>
      <c r="H7" s="336" t="s">
        <v>147</v>
      </c>
      <c r="I7" s="336" t="s">
        <v>18</v>
      </c>
      <c r="J7" s="347" t="s">
        <v>148</v>
      </c>
      <c r="K7" s="336" t="s">
        <v>20</v>
      </c>
      <c r="L7" s="336" t="s">
        <v>21</v>
      </c>
      <c r="M7" s="338" t="s">
        <v>22</v>
      </c>
      <c r="N7" s="339"/>
      <c r="O7" s="339"/>
      <c r="P7" s="339"/>
      <c r="Q7" s="339"/>
      <c r="R7" s="339"/>
      <c r="S7" s="339"/>
      <c r="T7" s="339"/>
      <c r="U7" s="340"/>
      <c r="V7" s="336" t="s">
        <v>23</v>
      </c>
      <c r="W7" s="350"/>
      <c r="X7" s="344"/>
      <c r="Y7" s="345"/>
      <c r="Z7" s="346"/>
      <c r="AA7" s="348"/>
    </row>
    <row r="8" spans="1:27" ht="63.75" customHeight="1" thickBot="1" x14ac:dyDescent="0.35">
      <c r="A8" s="337"/>
      <c r="B8" s="337"/>
      <c r="C8" s="337"/>
      <c r="D8" s="337"/>
      <c r="E8" s="337"/>
      <c r="F8" s="337"/>
      <c r="G8" s="337"/>
      <c r="H8" s="337"/>
      <c r="I8" s="337"/>
      <c r="J8" s="348"/>
      <c r="K8" s="337"/>
      <c r="L8" s="337"/>
      <c r="M8" s="336" t="s">
        <v>24</v>
      </c>
      <c r="N8" s="338" t="s">
        <v>25</v>
      </c>
      <c r="O8" s="339"/>
      <c r="P8" s="340"/>
      <c r="Q8" s="338" t="s">
        <v>26</v>
      </c>
      <c r="R8" s="339"/>
      <c r="S8" s="339"/>
      <c r="T8" s="340"/>
      <c r="U8" s="336" t="s">
        <v>27</v>
      </c>
      <c r="V8" s="337"/>
      <c r="W8" s="350"/>
      <c r="X8" s="351" t="s">
        <v>28</v>
      </c>
      <c r="Y8" s="336" t="s">
        <v>29</v>
      </c>
      <c r="Z8" s="336" t="s">
        <v>30</v>
      </c>
      <c r="AA8" s="348"/>
    </row>
    <row r="9" spans="1:27" ht="73.5" thickBot="1" x14ac:dyDescent="0.35">
      <c r="A9" s="337"/>
      <c r="B9" s="337"/>
      <c r="C9" s="337"/>
      <c r="D9" s="337"/>
      <c r="E9" s="337"/>
      <c r="F9" s="337"/>
      <c r="G9" s="337"/>
      <c r="H9" s="337"/>
      <c r="I9" s="337"/>
      <c r="J9" s="348"/>
      <c r="K9" s="337"/>
      <c r="L9" s="337"/>
      <c r="M9" s="337"/>
      <c r="N9" s="108" t="s">
        <v>31</v>
      </c>
      <c r="O9" s="108" t="s">
        <v>32</v>
      </c>
      <c r="P9" s="108" t="s">
        <v>33</v>
      </c>
      <c r="Q9" s="108" t="s">
        <v>34</v>
      </c>
      <c r="R9" s="108" t="s">
        <v>35</v>
      </c>
      <c r="S9" s="108" t="s">
        <v>36</v>
      </c>
      <c r="T9" s="108" t="s">
        <v>149</v>
      </c>
      <c r="U9" s="337"/>
      <c r="V9" s="337"/>
      <c r="W9" s="350"/>
      <c r="X9" s="352"/>
      <c r="Y9" s="337"/>
      <c r="Z9" s="337"/>
      <c r="AA9" s="348"/>
    </row>
    <row r="10" spans="1:27" ht="17.25" thickBot="1" x14ac:dyDescent="0.35">
      <c r="A10" s="109">
        <v>1</v>
      </c>
      <c r="B10" s="109">
        <v>2</v>
      </c>
      <c r="C10" s="109">
        <v>3</v>
      </c>
      <c r="D10" s="109">
        <v>4</v>
      </c>
      <c r="E10" s="109">
        <v>5</v>
      </c>
      <c r="F10" s="109">
        <v>6</v>
      </c>
      <c r="G10" s="109">
        <v>7</v>
      </c>
      <c r="H10" s="109">
        <v>8</v>
      </c>
      <c r="I10" s="109">
        <v>9</v>
      </c>
      <c r="J10" s="109">
        <v>10</v>
      </c>
      <c r="K10" s="109">
        <v>11</v>
      </c>
      <c r="L10" s="109">
        <v>12</v>
      </c>
      <c r="M10" s="109">
        <v>13</v>
      </c>
      <c r="N10" s="109">
        <v>14</v>
      </c>
      <c r="O10" s="109">
        <v>15</v>
      </c>
      <c r="P10" s="109">
        <v>16</v>
      </c>
      <c r="Q10" s="109">
        <v>17</v>
      </c>
      <c r="R10" s="109">
        <v>18</v>
      </c>
      <c r="S10" s="109">
        <v>19</v>
      </c>
      <c r="T10" s="109">
        <v>20</v>
      </c>
      <c r="U10" s="109">
        <v>21</v>
      </c>
      <c r="V10" s="109">
        <v>22</v>
      </c>
      <c r="W10" s="109">
        <v>23</v>
      </c>
      <c r="X10" s="109">
        <v>24</v>
      </c>
      <c r="Y10" s="109">
        <v>25</v>
      </c>
      <c r="Z10" s="109">
        <v>26</v>
      </c>
      <c r="AA10" s="109">
        <v>27</v>
      </c>
    </row>
    <row r="11" spans="1:27" ht="60" x14ac:dyDescent="0.3">
      <c r="A11" s="110">
        <v>1</v>
      </c>
      <c r="B11" s="111" t="s">
        <v>98</v>
      </c>
      <c r="C11" s="111" t="s">
        <v>61</v>
      </c>
      <c r="D11" s="112" t="s">
        <v>155</v>
      </c>
      <c r="E11" s="111">
        <v>35</v>
      </c>
      <c r="F11" s="113" t="s">
        <v>156</v>
      </c>
      <c r="G11" s="113" t="s">
        <v>157</v>
      </c>
      <c r="H11" s="114" t="s">
        <v>54</v>
      </c>
      <c r="I11" s="115">
        <v>6.25</v>
      </c>
      <c r="J11" s="116" t="s">
        <v>158</v>
      </c>
      <c r="K11" s="117"/>
      <c r="L11" s="111"/>
      <c r="M11" s="118">
        <v>23</v>
      </c>
      <c r="N11" s="111">
        <v>0</v>
      </c>
      <c r="O11" s="111">
        <v>0</v>
      </c>
      <c r="P11" s="118">
        <v>17</v>
      </c>
      <c r="Q11" s="111">
        <v>0</v>
      </c>
      <c r="R11" s="111">
        <v>0</v>
      </c>
      <c r="S11" s="118">
        <v>10</v>
      </c>
      <c r="T11" s="111">
        <v>7</v>
      </c>
      <c r="U11" s="118">
        <v>6</v>
      </c>
      <c r="V11" s="111">
        <v>0</v>
      </c>
      <c r="W11" s="111" t="s">
        <v>62</v>
      </c>
      <c r="X11" s="117"/>
      <c r="Y11" s="117"/>
      <c r="Z11" s="119"/>
      <c r="AA11" s="111">
        <v>1</v>
      </c>
    </row>
    <row r="12" spans="1:27" ht="60" x14ac:dyDescent="0.3">
      <c r="A12" s="120">
        <v>2</v>
      </c>
      <c r="B12" s="111" t="s">
        <v>98</v>
      </c>
      <c r="C12" s="111" t="s">
        <v>159</v>
      </c>
      <c r="D12" s="121" t="s">
        <v>155</v>
      </c>
      <c r="E12" s="111">
        <v>35</v>
      </c>
      <c r="F12" s="122" t="s">
        <v>160</v>
      </c>
      <c r="G12" s="122" t="s">
        <v>161</v>
      </c>
      <c r="H12" s="111" t="s">
        <v>58</v>
      </c>
      <c r="I12" s="123">
        <v>0.08</v>
      </c>
      <c r="J12" s="121" t="s">
        <v>155</v>
      </c>
      <c r="K12" s="124"/>
      <c r="L12" s="124"/>
      <c r="M12" s="118">
        <v>23</v>
      </c>
      <c r="N12" s="111">
        <v>0</v>
      </c>
      <c r="O12" s="111">
        <v>0</v>
      </c>
      <c r="P12" s="118">
        <v>17</v>
      </c>
      <c r="Q12" s="111">
        <v>0</v>
      </c>
      <c r="R12" s="111">
        <v>0</v>
      </c>
      <c r="S12" s="118">
        <v>10</v>
      </c>
      <c r="T12" s="111">
        <v>7</v>
      </c>
      <c r="U12" s="118">
        <v>6</v>
      </c>
      <c r="V12" s="118">
        <v>0</v>
      </c>
      <c r="W12" s="111" t="s">
        <v>62</v>
      </c>
      <c r="X12" s="122" t="s">
        <v>160</v>
      </c>
      <c r="Y12" s="121" t="s">
        <v>162</v>
      </c>
      <c r="Z12" s="125" t="s">
        <v>163</v>
      </c>
      <c r="AA12" s="111">
        <v>0</v>
      </c>
    </row>
    <row r="13" spans="1:27" ht="60" x14ac:dyDescent="0.3">
      <c r="A13" s="120">
        <v>3</v>
      </c>
      <c r="B13" s="120" t="s">
        <v>49</v>
      </c>
      <c r="C13" s="126" t="s">
        <v>61</v>
      </c>
      <c r="D13" s="111" t="s">
        <v>164</v>
      </c>
      <c r="E13" s="111" t="s">
        <v>110</v>
      </c>
      <c r="F13" s="125" t="s">
        <v>160</v>
      </c>
      <c r="G13" s="125" t="s">
        <v>165</v>
      </c>
      <c r="H13" s="120" t="s">
        <v>58</v>
      </c>
      <c r="I13" s="127">
        <v>0.57999999999999996</v>
      </c>
      <c r="J13" s="111" t="s">
        <v>164</v>
      </c>
      <c r="K13" s="128"/>
      <c r="L13" s="128"/>
      <c r="M13" s="111">
        <v>4</v>
      </c>
      <c r="N13" s="111">
        <v>0</v>
      </c>
      <c r="O13" s="111">
        <v>0</v>
      </c>
      <c r="P13" s="111">
        <v>2</v>
      </c>
      <c r="Q13" s="111">
        <v>0</v>
      </c>
      <c r="R13" s="111">
        <v>0</v>
      </c>
      <c r="S13" s="111">
        <v>2</v>
      </c>
      <c r="T13" s="111">
        <v>0</v>
      </c>
      <c r="U13" s="111">
        <v>2</v>
      </c>
      <c r="V13" s="111">
        <v>0</v>
      </c>
      <c r="W13" s="111" t="s">
        <v>62</v>
      </c>
      <c r="X13" s="125" t="s">
        <v>160</v>
      </c>
      <c r="Y13" s="121" t="s">
        <v>162</v>
      </c>
      <c r="Z13" s="125" t="s">
        <v>163</v>
      </c>
      <c r="AA13" s="111">
        <v>0</v>
      </c>
    </row>
    <row r="14" spans="1:27" ht="60" x14ac:dyDescent="0.3">
      <c r="A14" s="110">
        <v>4</v>
      </c>
      <c r="B14" s="111" t="s">
        <v>98</v>
      </c>
      <c r="C14" s="111" t="s">
        <v>61</v>
      </c>
      <c r="D14" s="112" t="s">
        <v>155</v>
      </c>
      <c r="E14" s="111">
        <v>35</v>
      </c>
      <c r="F14" s="113" t="s">
        <v>166</v>
      </c>
      <c r="G14" s="113" t="s">
        <v>167</v>
      </c>
      <c r="H14" s="114" t="s">
        <v>54</v>
      </c>
      <c r="I14" s="115">
        <v>8</v>
      </c>
      <c r="J14" s="116" t="s">
        <v>158</v>
      </c>
      <c r="K14" s="117"/>
      <c r="L14" s="111"/>
      <c r="M14" s="118">
        <v>23</v>
      </c>
      <c r="N14" s="111">
        <v>0</v>
      </c>
      <c r="O14" s="111">
        <v>0</v>
      </c>
      <c r="P14" s="118">
        <v>17</v>
      </c>
      <c r="Q14" s="111">
        <v>0</v>
      </c>
      <c r="R14" s="111">
        <v>0</v>
      </c>
      <c r="S14" s="118">
        <v>10</v>
      </c>
      <c r="T14" s="111">
        <v>7</v>
      </c>
      <c r="U14" s="118">
        <v>6</v>
      </c>
      <c r="V14" s="111">
        <v>0</v>
      </c>
      <c r="W14" s="111" t="s">
        <v>62</v>
      </c>
      <c r="X14" s="117"/>
      <c r="Y14" s="117"/>
      <c r="Z14" s="119"/>
      <c r="AA14" s="111">
        <v>1</v>
      </c>
    </row>
    <row r="15" spans="1:27" ht="90" x14ac:dyDescent="0.3">
      <c r="A15" s="110">
        <v>5</v>
      </c>
      <c r="B15" s="111" t="s">
        <v>49</v>
      </c>
      <c r="C15" s="111" t="s">
        <v>61</v>
      </c>
      <c r="D15" s="111" t="s">
        <v>103</v>
      </c>
      <c r="E15" s="111" t="s">
        <v>104</v>
      </c>
      <c r="F15" s="129" t="s">
        <v>168</v>
      </c>
      <c r="G15" s="129" t="s">
        <v>169</v>
      </c>
      <c r="H15" s="130" t="s">
        <v>58</v>
      </c>
      <c r="I15" s="131">
        <v>1.83</v>
      </c>
      <c r="J15" s="121" t="s">
        <v>107</v>
      </c>
      <c r="K15" s="111"/>
      <c r="L15" s="111"/>
      <c r="M15" s="111">
        <v>317</v>
      </c>
      <c r="N15" s="111">
        <v>0</v>
      </c>
      <c r="O15" s="111">
        <v>0</v>
      </c>
      <c r="P15" s="111">
        <v>316</v>
      </c>
      <c r="Q15" s="111">
        <v>0</v>
      </c>
      <c r="R15" s="111">
        <v>0</v>
      </c>
      <c r="S15" s="111">
        <v>0</v>
      </c>
      <c r="T15" s="111">
        <v>316</v>
      </c>
      <c r="U15" s="130">
        <v>1</v>
      </c>
      <c r="V15" s="130">
        <v>0</v>
      </c>
      <c r="W15" s="111" t="s">
        <v>108</v>
      </c>
      <c r="X15" s="129" t="s">
        <v>168</v>
      </c>
      <c r="Y15" s="121" t="s">
        <v>162</v>
      </c>
      <c r="Z15" s="125" t="s">
        <v>163</v>
      </c>
      <c r="AA15" s="130">
        <v>0</v>
      </c>
    </row>
    <row r="16" spans="1:27" x14ac:dyDescent="0.3">
      <c r="A16" s="329" t="s">
        <v>50</v>
      </c>
      <c r="B16" s="329"/>
      <c r="C16" s="329"/>
      <c r="D16" s="329"/>
      <c r="E16" s="329"/>
      <c r="F16" s="329"/>
      <c r="G16" s="329"/>
      <c r="H16" s="94" t="s">
        <v>51</v>
      </c>
      <c r="I16" s="95">
        <f>SUM(I20+I17)</f>
        <v>16.739999999999998</v>
      </c>
      <c r="J16" s="94" t="s">
        <v>52</v>
      </c>
      <c r="K16" s="94" t="s">
        <v>52</v>
      </c>
      <c r="L16" s="94" t="s">
        <v>52</v>
      </c>
      <c r="M16" s="95">
        <f>M17</f>
        <v>390</v>
      </c>
      <c r="N16" s="133"/>
      <c r="O16" s="133"/>
      <c r="P16" s="136"/>
      <c r="Q16" s="133"/>
      <c r="R16" s="133"/>
      <c r="S16" s="133"/>
      <c r="T16" s="136"/>
      <c r="U16" s="136"/>
      <c r="V16" s="133"/>
      <c r="W16" s="133"/>
      <c r="X16" s="137"/>
      <c r="Y16" s="134"/>
      <c r="Z16" s="138"/>
      <c r="AA16" s="133"/>
    </row>
    <row r="17" spans="1:27" x14ac:dyDescent="0.3">
      <c r="A17" s="326" t="s">
        <v>53</v>
      </c>
      <c r="B17" s="326"/>
      <c r="C17" s="326"/>
      <c r="D17" s="326"/>
      <c r="E17" s="326"/>
      <c r="F17" s="326"/>
      <c r="G17" s="326"/>
      <c r="H17" s="96" t="s">
        <v>54</v>
      </c>
      <c r="I17" s="97">
        <v>16.739999999999998</v>
      </c>
      <c r="J17" s="96" t="s">
        <v>52</v>
      </c>
      <c r="K17" s="96" t="s">
        <v>52</v>
      </c>
      <c r="L17" s="96" t="s">
        <v>52</v>
      </c>
      <c r="M17" s="97">
        <v>390</v>
      </c>
      <c r="N17" s="133"/>
      <c r="O17" s="133"/>
      <c r="P17" s="136"/>
      <c r="Q17" s="133"/>
      <c r="R17" s="133"/>
      <c r="S17" s="133"/>
      <c r="T17" s="136"/>
      <c r="U17" s="136"/>
      <c r="V17" s="133"/>
      <c r="W17" s="133"/>
      <c r="X17" s="137"/>
      <c r="Y17" s="134"/>
      <c r="Z17" s="138"/>
      <c r="AA17" s="133"/>
    </row>
    <row r="18" spans="1:27" x14ac:dyDescent="0.3">
      <c r="A18" s="326" t="s">
        <v>55</v>
      </c>
      <c r="B18" s="326"/>
      <c r="C18" s="326"/>
      <c r="D18" s="326"/>
      <c r="E18" s="326"/>
      <c r="F18" s="326"/>
      <c r="G18" s="326"/>
      <c r="H18" s="96" t="s">
        <v>56</v>
      </c>
      <c r="I18" s="97"/>
      <c r="J18" s="96" t="s">
        <v>52</v>
      </c>
      <c r="K18" s="96" t="s">
        <v>52</v>
      </c>
      <c r="L18" s="96" t="s">
        <v>52</v>
      </c>
      <c r="M18" s="97"/>
      <c r="N18" s="139"/>
      <c r="O18" s="139"/>
      <c r="P18" s="133"/>
      <c r="Q18" s="139"/>
      <c r="R18" s="139"/>
      <c r="S18" s="133"/>
      <c r="T18" s="139"/>
      <c r="U18" s="133"/>
      <c r="V18" s="133"/>
      <c r="W18" s="133"/>
      <c r="X18" s="137"/>
      <c r="Y18" s="134"/>
      <c r="Z18" s="133"/>
      <c r="AA18" s="133"/>
    </row>
    <row r="19" spans="1:27" x14ac:dyDescent="0.3">
      <c r="A19" s="326" t="s">
        <v>57</v>
      </c>
      <c r="B19" s="326"/>
      <c r="C19" s="326"/>
      <c r="D19" s="326"/>
      <c r="E19" s="326"/>
      <c r="F19" s="326"/>
      <c r="G19" s="326"/>
      <c r="H19" s="96" t="s">
        <v>58</v>
      </c>
      <c r="I19" s="97"/>
      <c r="J19" s="96" t="s">
        <v>52</v>
      </c>
      <c r="K19" s="96" t="s">
        <v>52</v>
      </c>
      <c r="L19" s="96" t="s">
        <v>52</v>
      </c>
      <c r="M19" s="97"/>
      <c r="N19" s="139"/>
      <c r="O19" s="139"/>
      <c r="P19" s="133"/>
      <c r="Q19" s="139"/>
      <c r="R19" s="139"/>
      <c r="S19" s="133"/>
      <c r="T19" s="139"/>
      <c r="U19" s="133"/>
      <c r="V19" s="133"/>
      <c r="W19" s="133"/>
      <c r="X19" s="137"/>
      <c r="Y19" s="134"/>
      <c r="Z19" s="133"/>
      <c r="AA19" s="133"/>
    </row>
    <row r="20" spans="1:27" x14ac:dyDescent="0.3">
      <c r="A20" s="326" t="s">
        <v>59</v>
      </c>
      <c r="B20" s="326"/>
      <c r="C20" s="326"/>
      <c r="D20" s="326"/>
      <c r="E20" s="326"/>
      <c r="F20" s="326"/>
      <c r="G20" s="326"/>
      <c r="H20" s="96" t="s">
        <v>60</v>
      </c>
      <c r="I20" s="97"/>
      <c r="J20" s="96" t="s">
        <v>52</v>
      </c>
      <c r="K20" s="96" t="s">
        <v>52</v>
      </c>
      <c r="L20" s="96" t="s">
        <v>52</v>
      </c>
      <c r="M20" s="97"/>
      <c r="N20" s="133"/>
      <c r="O20" s="133"/>
      <c r="P20" s="133"/>
      <c r="Q20" s="133"/>
      <c r="R20" s="133"/>
      <c r="S20" s="133"/>
      <c r="T20" s="133"/>
      <c r="U20" s="136"/>
      <c r="V20" s="136"/>
      <c r="W20" s="133"/>
      <c r="X20" s="137"/>
      <c r="Y20" s="134"/>
      <c r="Z20" s="141"/>
      <c r="AA20" s="136"/>
    </row>
    <row r="21" spans="1:27" x14ac:dyDescent="0.3">
      <c r="A21" s="132"/>
      <c r="B21" s="133"/>
      <c r="C21" s="133"/>
      <c r="D21" s="134"/>
      <c r="E21" s="133"/>
      <c r="F21" s="137"/>
      <c r="G21" s="137"/>
      <c r="H21" s="142"/>
      <c r="I21" s="135"/>
      <c r="J21" s="134"/>
      <c r="K21" s="143"/>
      <c r="L21" s="143"/>
      <c r="M21" s="133"/>
      <c r="N21" s="133"/>
      <c r="O21" s="133"/>
      <c r="P21" s="133"/>
      <c r="Q21" s="133"/>
      <c r="R21" s="133"/>
      <c r="S21" s="133"/>
      <c r="T21" s="133"/>
      <c r="U21" s="136"/>
      <c r="V21" s="136"/>
      <c r="W21" s="143"/>
      <c r="X21" s="137"/>
      <c r="Y21" s="134"/>
      <c r="Z21" s="143"/>
      <c r="AA21" s="133"/>
    </row>
    <row r="22" spans="1:27" x14ac:dyDescent="0.3">
      <c r="A22" s="132"/>
      <c r="B22" s="133"/>
      <c r="C22" s="133"/>
      <c r="D22" s="134"/>
      <c r="E22" s="133"/>
      <c r="F22" s="137"/>
      <c r="G22" s="137"/>
      <c r="H22" s="142"/>
      <c r="I22" s="135"/>
      <c r="J22" s="134"/>
      <c r="K22" s="143"/>
      <c r="L22" s="143"/>
      <c r="M22" s="133"/>
      <c r="N22" s="133"/>
      <c r="O22" s="133"/>
      <c r="P22" s="133"/>
      <c r="Q22" s="133"/>
      <c r="R22" s="133"/>
      <c r="S22" s="133"/>
      <c r="T22" s="133"/>
      <c r="U22" s="136"/>
      <c r="V22" s="136"/>
      <c r="W22" s="143"/>
      <c r="X22" s="137"/>
      <c r="Y22" s="134"/>
      <c r="Z22" s="143"/>
      <c r="AA22" s="133"/>
    </row>
    <row r="23" spans="1:27" x14ac:dyDescent="0.3">
      <c r="A23" s="132"/>
      <c r="B23" s="133"/>
      <c r="C23" s="133"/>
      <c r="D23" s="133"/>
      <c r="E23" s="133"/>
      <c r="F23" s="137"/>
      <c r="G23" s="137"/>
      <c r="H23" s="136"/>
      <c r="I23" s="140"/>
      <c r="J23" s="134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6"/>
      <c r="V23" s="136"/>
      <c r="W23" s="133"/>
      <c r="X23" s="137"/>
      <c r="Y23" s="134"/>
      <c r="Z23" s="141"/>
      <c r="AA23" s="136"/>
    </row>
    <row r="24" spans="1:27" x14ac:dyDescent="0.3">
      <c r="A24" s="132"/>
      <c r="B24" s="133"/>
      <c r="C24" s="133"/>
      <c r="D24" s="134"/>
      <c r="E24" s="133"/>
      <c r="F24" s="137"/>
      <c r="G24" s="137"/>
      <c r="H24" s="142"/>
      <c r="I24" s="135"/>
      <c r="J24" s="134"/>
      <c r="K24" s="143"/>
      <c r="L24" s="143"/>
      <c r="M24" s="133"/>
      <c r="N24" s="133"/>
      <c r="O24" s="133"/>
      <c r="P24" s="133"/>
      <c r="Q24" s="133"/>
      <c r="R24" s="133"/>
      <c r="S24" s="133"/>
      <c r="T24" s="133"/>
      <c r="U24" s="136"/>
      <c r="V24" s="136"/>
      <c r="W24" s="143"/>
      <c r="X24" s="137"/>
      <c r="Y24" s="134"/>
      <c r="Z24" s="143"/>
      <c r="AA24" s="133"/>
    </row>
    <row r="25" spans="1:27" x14ac:dyDescent="0.3">
      <c r="A25" s="132"/>
      <c r="B25" s="133"/>
      <c r="C25" s="133"/>
      <c r="D25" s="144"/>
      <c r="E25" s="142"/>
      <c r="F25" s="137"/>
      <c r="G25" s="137"/>
      <c r="H25" s="133"/>
      <c r="I25" s="145"/>
      <c r="J25" s="144"/>
      <c r="K25" s="146"/>
      <c r="L25" s="146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7"/>
      <c r="Y25" s="147"/>
      <c r="Z25" s="146"/>
      <c r="AA25" s="133"/>
    </row>
    <row r="26" spans="1:27" x14ac:dyDescent="0.3">
      <c r="A26" s="132"/>
      <c r="B26" s="133"/>
      <c r="C26" s="133"/>
      <c r="D26" s="133"/>
      <c r="E26" s="133"/>
      <c r="F26" s="137"/>
      <c r="G26" s="137"/>
      <c r="H26" s="136"/>
      <c r="I26" s="145"/>
      <c r="J26" s="134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6"/>
      <c r="V26" s="136"/>
      <c r="W26" s="133"/>
      <c r="X26" s="137"/>
      <c r="Y26" s="134"/>
      <c r="Z26" s="141"/>
      <c r="AA26" s="136"/>
    </row>
    <row r="27" spans="1:27" x14ac:dyDescent="0.3">
      <c r="A27" s="132"/>
      <c r="B27" s="133"/>
      <c r="C27" s="133"/>
      <c r="D27" s="133"/>
      <c r="E27" s="133"/>
      <c r="F27" s="137"/>
      <c r="G27" s="137"/>
      <c r="H27" s="136"/>
      <c r="I27" s="145"/>
      <c r="J27" s="134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6"/>
      <c r="V27" s="136"/>
      <c r="W27" s="133"/>
      <c r="X27" s="137"/>
      <c r="Y27" s="134"/>
      <c r="Z27" s="141"/>
      <c r="AA27" s="136"/>
    </row>
  </sheetData>
  <sheetProtection formatRows="0" insertRows="0"/>
  <mergeCells count="34">
    <mergeCell ref="A16:G16"/>
    <mergeCell ref="A17:G17"/>
    <mergeCell ref="A18:G18"/>
    <mergeCell ref="A19:G19"/>
    <mergeCell ref="A20:G20"/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opLeftCell="A20" zoomScale="85" zoomScaleNormal="85" workbookViewId="0">
      <selection activeCell="M22" sqref="M11:M22"/>
    </sheetView>
  </sheetViews>
  <sheetFormatPr defaultColWidth="9.140625" defaultRowHeight="16.5" x14ac:dyDescent="0.3"/>
  <cols>
    <col min="1" max="1" width="8.28515625" style="148" customWidth="1"/>
    <col min="2" max="2" width="18.28515625" style="148" customWidth="1"/>
    <col min="3" max="3" width="9.140625" style="148"/>
    <col min="4" max="4" width="20.42578125" style="148" customWidth="1"/>
    <col min="5" max="5" width="9.140625" style="148"/>
    <col min="6" max="6" width="18.28515625" style="148" customWidth="1"/>
    <col min="7" max="7" width="16.140625" style="148" customWidth="1"/>
    <col min="8" max="8" width="9.140625" style="148" customWidth="1"/>
    <col min="9" max="9" width="9.140625" style="148"/>
    <col min="10" max="10" width="23.85546875" style="148" customWidth="1"/>
    <col min="11" max="21" width="9.140625" style="148"/>
    <col min="22" max="22" width="12.5703125" style="148" customWidth="1"/>
    <col min="23" max="23" width="13.42578125" style="148" customWidth="1"/>
    <col min="24" max="24" width="9.140625" style="148"/>
    <col min="25" max="25" width="10.7109375" style="148" bestFit="1" customWidth="1"/>
    <col min="26" max="16384" width="9.140625" style="148"/>
  </cols>
  <sheetData>
    <row r="1" spans="1:27" x14ac:dyDescent="0.3">
      <c r="A1" s="358"/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27" x14ac:dyDescent="0.3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0" t="s">
        <v>170</v>
      </c>
      <c r="P2" s="148" t="s">
        <v>2</v>
      </c>
      <c r="Q2" s="150">
        <v>2019</v>
      </c>
      <c r="R2" s="151" t="s">
        <v>3</v>
      </c>
      <c r="W2" s="152"/>
      <c r="X2" s="152"/>
      <c r="Y2" s="152"/>
      <c r="Z2" s="152"/>
      <c r="AA2" s="152"/>
    </row>
    <row r="3" spans="1:27" x14ac:dyDescent="0.3">
      <c r="A3" s="359" t="s">
        <v>49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W3" s="152"/>
      <c r="X3" s="152"/>
      <c r="Y3" s="152"/>
      <c r="Z3" s="152"/>
      <c r="AA3" s="152"/>
    </row>
    <row r="4" spans="1:27" x14ac:dyDescent="0.3">
      <c r="A4" s="360" t="s">
        <v>4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153"/>
      <c r="V4" s="153"/>
      <c r="W4" s="153"/>
      <c r="X4" s="153"/>
      <c r="Y4" s="153"/>
      <c r="Z4" s="153"/>
      <c r="AA4" s="153"/>
    </row>
    <row r="5" spans="1:27" s="157" customFormat="1" ht="27.75" customHeight="1" thickBot="1" x14ac:dyDescent="0.35">
      <c r="A5" s="154"/>
      <c r="B5" s="154"/>
      <c r="C5" s="154"/>
      <c r="D5" s="154"/>
      <c r="E5" s="154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6"/>
      <c r="T5" s="156"/>
      <c r="U5" s="156"/>
      <c r="V5" s="156"/>
      <c r="W5" s="156"/>
      <c r="X5" s="156"/>
      <c r="Y5" s="156"/>
      <c r="Z5" s="156"/>
      <c r="AA5" s="156"/>
    </row>
    <row r="6" spans="1:27" ht="32.25" customHeight="1" thickBot="1" x14ac:dyDescent="0.35">
      <c r="A6" s="362" t="s">
        <v>5</v>
      </c>
      <c r="B6" s="363"/>
      <c r="C6" s="363"/>
      <c r="D6" s="363"/>
      <c r="E6" s="363"/>
      <c r="F6" s="363"/>
      <c r="G6" s="363"/>
      <c r="H6" s="363"/>
      <c r="I6" s="364"/>
      <c r="J6" s="363" t="s">
        <v>6</v>
      </c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5"/>
      <c r="W6" s="370" t="s">
        <v>7</v>
      </c>
      <c r="X6" s="374" t="s">
        <v>8</v>
      </c>
      <c r="Y6" s="375"/>
      <c r="Z6" s="376"/>
      <c r="AA6" s="366" t="s">
        <v>144</v>
      </c>
    </row>
    <row r="7" spans="1:27" ht="171.75" customHeight="1" thickBot="1" x14ac:dyDescent="0.35">
      <c r="A7" s="368" t="s">
        <v>10</v>
      </c>
      <c r="B7" s="368" t="s">
        <v>11</v>
      </c>
      <c r="C7" s="368" t="s">
        <v>145</v>
      </c>
      <c r="D7" s="368" t="s">
        <v>13</v>
      </c>
      <c r="E7" s="368" t="s">
        <v>14</v>
      </c>
      <c r="F7" s="368" t="s">
        <v>146</v>
      </c>
      <c r="G7" s="368" t="s">
        <v>16</v>
      </c>
      <c r="H7" s="368" t="s">
        <v>147</v>
      </c>
      <c r="I7" s="368" t="s">
        <v>18</v>
      </c>
      <c r="J7" s="366" t="s">
        <v>148</v>
      </c>
      <c r="K7" s="368" t="s">
        <v>20</v>
      </c>
      <c r="L7" s="368" t="s">
        <v>21</v>
      </c>
      <c r="M7" s="362" t="s">
        <v>22</v>
      </c>
      <c r="N7" s="363"/>
      <c r="O7" s="363"/>
      <c r="P7" s="363"/>
      <c r="Q7" s="363"/>
      <c r="R7" s="363"/>
      <c r="S7" s="363"/>
      <c r="T7" s="363"/>
      <c r="U7" s="365"/>
      <c r="V7" s="368" t="s">
        <v>23</v>
      </c>
      <c r="W7" s="371"/>
      <c r="X7" s="377"/>
      <c r="Y7" s="378"/>
      <c r="Z7" s="379"/>
      <c r="AA7" s="367"/>
    </row>
    <row r="8" spans="1:27" ht="63.75" customHeight="1" thickBot="1" x14ac:dyDescent="0.35">
      <c r="A8" s="369"/>
      <c r="B8" s="369"/>
      <c r="C8" s="369"/>
      <c r="D8" s="369"/>
      <c r="E8" s="369"/>
      <c r="F8" s="369"/>
      <c r="G8" s="369"/>
      <c r="H8" s="369"/>
      <c r="I8" s="369"/>
      <c r="J8" s="367"/>
      <c r="K8" s="369"/>
      <c r="L8" s="369"/>
      <c r="M8" s="368" t="s">
        <v>24</v>
      </c>
      <c r="N8" s="362" t="s">
        <v>25</v>
      </c>
      <c r="O8" s="363"/>
      <c r="P8" s="365"/>
      <c r="Q8" s="362" t="s">
        <v>26</v>
      </c>
      <c r="R8" s="363"/>
      <c r="S8" s="363"/>
      <c r="T8" s="365"/>
      <c r="U8" s="368" t="s">
        <v>27</v>
      </c>
      <c r="V8" s="369"/>
      <c r="W8" s="371"/>
      <c r="X8" s="372" t="s">
        <v>28</v>
      </c>
      <c r="Y8" s="368" t="s">
        <v>29</v>
      </c>
      <c r="Z8" s="368" t="s">
        <v>30</v>
      </c>
      <c r="AA8" s="367"/>
    </row>
    <row r="9" spans="1:27" ht="72.75" thickBot="1" x14ac:dyDescent="0.35">
      <c r="A9" s="369"/>
      <c r="B9" s="369"/>
      <c r="C9" s="369"/>
      <c r="D9" s="369"/>
      <c r="E9" s="369"/>
      <c r="F9" s="369"/>
      <c r="G9" s="369"/>
      <c r="H9" s="369"/>
      <c r="I9" s="369"/>
      <c r="J9" s="367"/>
      <c r="K9" s="369"/>
      <c r="L9" s="369"/>
      <c r="M9" s="369"/>
      <c r="N9" s="158" t="s">
        <v>31</v>
      </c>
      <c r="O9" s="158" t="s">
        <v>32</v>
      </c>
      <c r="P9" s="158" t="s">
        <v>33</v>
      </c>
      <c r="Q9" s="158" t="s">
        <v>34</v>
      </c>
      <c r="R9" s="158" t="s">
        <v>35</v>
      </c>
      <c r="S9" s="158" t="s">
        <v>36</v>
      </c>
      <c r="T9" s="158" t="s">
        <v>149</v>
      </c>
      <c r="U9" s="369"/>
      <c r="V9" s="369"/>
      <c r="W9" s="371"/>
      <c r="X9" s="373"/>
      <c r="Y9" s="369"/>
      <c r="Z9" s="369"/>
      <c r="AA9" s="367"/>
    </row>
    <row r="10" spans="1:27" x14ac:dyDescent="0.3">
      <c r="A10" s="159">
        <v>1</v>
      </c>
      <c r="B10" s="159">
        <v>2</v>
      </c>
      <c r="C10" s="159">
        <v>3</v>
      </c>
      <c r="D10" s="159">
        <v>4</v>
      </c>
      <c r="E10" s="159">
        <v>5</v>
      </c>
      <c r="F10" s="159">
        <v>6</v>
      </c>
      <c r="G10" s="159">
        <v>7</v>
      </c>
      <c r="H10" s="159">
        <v>8</v>
      </c>
      <c r="I10" s="159">
        <v>9</v>
      </c>
      <c r="J10" s="159">
        <v>10</v>
      </c>
      <c r="K10" s="159">
        <v>11</v>
      </c>
      <c r="L10" s="159">
        <v>12</v>
      </c>
      <c r="M10" s="159">
        <v>13</v>
      </c>
      <c r="N10" s="159">
        <v>14</v>
      </c>
      <c r="O10" s="159">
        <v>15</v>
      </c>
      <c r="P10" s="159">
        <v>16</v>
      </c>
      <c r="Q10" s="159">
        <v>17</v>
      </c>
      <c r="R10" s="159">
        <v>18</v>
      </c>
      <c r="S10" s="159">
        <v>19</v>
      </c>
      <c r="T10" s="159">
        <v>20</v>
      </c>
      <c r="U10" s="159">
        <v>21</v>
      </c>
      <c r="V10" s="159">
        <v>22</v>
      </c>
      <c r="W10" s="159">
        <v>23</v>
      </c>
      <c r="X10" s="159">
        <v>24</v>
      </c>
      <c r="Y10" s="159">
        <v>25</v>
      </c>
      <c r="Z10" s="159">
        <v>26</v>
      </c>
      <c r="AA10" s="159">
        <v>27</v>
      </c>
    </row>
    <row r="11" spans="1:27" ht="30" x14ac:dyDescent="0.3">
      <c r="A11" s="160">
        <v>1</v>
      </c>
      <c r="B11" s="161" t="s">
        <v>49</v>
      </c>
      <c r="C11" s="161" t="s">
        <v>159</v>
      </c>
      <c r="D11" s="162" t="s">
        <v>171</v>
      </c>
      <c r="E11" s="161" t="s">
        <v>172</v>
      </c>
      <c r="F11" s="162" t="s">
        <v>173</v>
      </c>
      <c r="G11" s="162" t="s">
        <v>174</v>
      </c>
      <c r="H11" s="163" t="s">
        <v>54</v>
      </c>
      <c r="I11" s="163">
        <v>8</v>
      </c>
      <c r="J11" s="164" t="s">
        <v>175</v>
      </c>
      <c r="K11" s="164"/>
      <c r="L11" s="161"/>
      <c r="M11" s="161">
        <v>6</v>
      </c>
      <c r="N11" s="161">
        <v>0</v>
      </c>
      <c r="O11" s="161">
        <v>0</v>
      </c>
      <c r="P11" s="161">
        <v>6</v>
      </c>
      <c r="Q11" s="161">
        <v>0</v>
      </c>
      <c r="R11" s="161">
        <v>0</v>
      </c>
      <c r="S11" s="161">
        <v>0</v>
      </c>
      <c r="T11" s="161">
        <v>6</v>
      </c>
      <c r="U11" s="161">
        <v>0</v>
      </c>
      <c r="V11" s="161">
        <v>0</v>
      </c>
      <c r="W11" s="161"/>
      <c r="X11" s="164"/>
      <c r="Y11" s="164"/>
      <c r="Z11" s="161"/>
      <c r="AA11" s="161">
        <v>1</v>
      </c>
    </row>
    <row r="12" spans="1:27" ht="60" x14ac:dyDescent="0.3">
      <c r="A12" s="165">
        <v>2</v>
      </c>
      <c r="B12" s="161" t="s">
        <v>49</v>
      </c>
      <c r="C12" s="161" t="s">
        <v>61</v>
      </c>
      <c r="D12" s="162" t="s">
        <v>109</v>
      </c>
      <c r="E12" s="161" t="s">
        <v>172</v>
      </c>
      <c r="F12" s="162" t="s">
        <v>176</v>
      </c>
      <c r="G12" s="162" t="s">
        <v>177</v>
      </c>
      <c r="H12" s="166" t="s">
        <v>54</v>
      </c>
      <c r="I12" s="167">
        <v>0.67</v>
      </c>
      <c r="J12" s="162" t="s">
        <v>109</v>
      </c>
      <c r="K12" s="168"/>
      <c r="L12" s="168"/>
      <c r="M12" s="169">
        <v>1</v>
      </c>
      <c r="N12" s="161">
        <v>0</v>
      </c>
      <c r="O12" s="161">
        <v>0</v>
      </c>
      <c r="P12" s="169">
        <v>0</v>
      </c>
      <c r="Q12" s="161">
        <v>0</v>
      </c>
      <c r="R12" s="161">
        <v>0</v>
      </c>
      <c r="S12" s="161">
        <v>0</v>
      </c>
      <c r="T12" s="169">
        <v>0</v>
      </c>
      <c r="U12" s="169">
        <v>1</v>
      </c>
      <c r="V12" s="161">
        <v>0</v>
      </c>
      <c r="W12" s="161" t="s">
        <v>62</v>
      </c>
      <c r="X12" s="170"/>
      <c r="Y12" s="170"/>
      <c r="Z12" s="170"/>
      <c r="AA12" s="161">
        <v>1</v>
      </c>
    </row>
    <row r="13" spans="1:27" ht="30" customHeight="1" x14ac:dyDescent="0.3">
      <c r="A13" s="165">
        <v>3</v>
      </c>
      <c r="B13" s="161" t="s">
        <v>49</v>
      </c>
      <c r="C13" s="161" t="s">
        <v>61</v>
      </c>
      <c r="D13" s="162" t="s">
        <v>109</v>
      </c>
      <c r="E13" s="161" t="s">
        <v>172</v>
      </c>
      <c r="F13" s="162" t="s">
        <v>178</v>
      </c>
      <c r="G13" s="162" t="s">
        <v>179</v>
      </c>
      <c r="H13" s="166" t="s">
        <v>54</v>
      </c>
      <c r="I13" s="167">
        <v>1.67</v>
      </c>
      <c r="J13" s="162" t="s">
        <v>109</v>
      </c>
      <c r="K13" s="168"/>
      <c r="L13" s="168"/>
      <c r="M13" s="169">
        <v>1</v>
      </c>
      <c r="N13" s="161">
        <v>0</v>
      </c>
      <c r="O13" s="161">
        <v>0</v>
      </c>
      <c r="P13" s="169">
        <v>0</v>
      </c>
      <c r="Q13" s="161">
        <v>0</v>
      </c>
      <c r="R13" s="161">
        <v>0</v>
      </c>
      <c r="S13" s="161">
        <v>0</v>
      </c>
      <c r="T13" s="169">
        <v>0</v>
      </c>
      <c r="U13" s="169">
        <v>1</v>
      </c>
      <c r="V13" s="161">
        <v>0</v>
      </c>
      <c r="W13" s="161" t="s">
        <v>62</v>
      </c>
      <c r="X13" s="170"/>
      <c r="Y13" s="170"/>
      <c r="Z13" s="170"/>
      <c r="AA13" s="161">
        <v>1</v>
      </c>
    </row>
    <row r="14" spans="1:27" ht="60" x14ac:dyDescent="0.3">
      <c r="A14" s="160">
        <v>4</v>
      </c>
      <c r="B14" s="161" t="s">
        <v>98</v>
      </c>
      <c r="C14" s="161" t="s">
        <v>61</v>
      </c>
      <c r="D14" s="171" t="s">
        <v>155</v>
      </c>
      <c r="E14" s="161">
        <v>35</v>
      </c>
      <c r="F14" s="162" t="s">
        <v>180</v>
      </c>
      <c r="G14" s="162" t="s">
        <v>181</v>
      </c>
      <c r="H14" s="163" t="s">
        <v>54</v>
      </c>
      <c r="I14" s="162">
        <v>8</v>
      </c>
      <c r="J14" s="162" t="s">
        <v>158</v>
      </c>
      <c r="K14" s="164"/>
      <c r="L14" s="161"/>
      <c r="M14" s="172">
        <v>23</v>
      </c>
      <c r="N14" s="161">
        <v>0</v>
      </c>
      <c r="O14" s="161">
        <v>0</v>
      </c>
      <c r="P14" s="172">
        <v>17</v>
      </c>
      <c r="Q14" s="161">
        <v>0</v>
      </c>
      <c r="R14" s="161">
        <v>0</v>
      </c>
      <c r="S14" s="172">
        <v>10</v>
      </c>
      <c r="T14" s="161">
        <v>7</v>
      </c>
      <c r="U14" s="172">
        <v>6</v>
      </c>
      <c r="V14" s="161">
        <v>0</v>
      </c>
      <c r="W14" s="161" t="s">
        <v>62</v>
      </c>
      <c r="X14" s="164"/>
      <c r="Y14" s="164"/>
      <c r="Z14" s="170"/>
      <c r="AA14" s="161">
        <v>1</v>
      </c>
    </row>
    <row r="15" spans="1:27" ht="30" x14ac:dyDescent="0.3">
      <c r="A15" s="160">
        <v>5</v>
      </c>
      <c r="B15" s="161" t="s">
        <v>98</v>
      </c>
      <c r="C15" s="161" t="s">
        <v>159</v>
      </c>
      <c r="D15" s="162" t="s">
        <v>182</v>
      </c>
      <c r="E15" s="161">
        <v>110</v>
      </c>
      <c r="F15" s="162" t="s">
        <v>183</v>
      </c>
      <c r="G15" s="162" t="s">
        <v>184</v>
      </c>
      <c r="H15" s="161" t="s">
        <v>54</v>
      </c>
      <c r="I15" s="161">
        <v>7.83</v>
      </c>
      <c r="J15" s="162" t="s">
        <v>182</v>
      </c>
      <c r="K15" s="164"/>
      <c r="L15" s="161"/>
      <c r="M15" s="161">
        <v>0</v>
      </c>
      <c r="N15" s="161">
        <v>0</v>
      </c>
      <c r="O15" s="161">
        <v>0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1">
        <v>0</v>
      </c>
      <c r="V15" s="161">
        <v>0</v>
      </c>
      <c r="W15" s="161"/>
      <c r="X15" s="173"/>
      <c r="Y15" s="173"/>
      <c r="Z15" s="173"/>
      <c r="AA15" s="161">
        <v>1</v>
      </c>
    </row>
    <row r="16" spans="1:27" ht="60" x14ac:dyDescent="0.3">
      <c r="A16" s="160">
        <v>6</v>
      </c>
      <c r="B16" s="161" t="s">
        <v>98</v>
      </c>
      <c r="C16" s="161" t="s">
        <v>61</v>
      </c>
      <c r="D16" s="171" t="s">
        <v>155</v>
      </c>
      <c r="E16" s="161">
        <v>35</v>
      </c>
      <c r="F16" s="162" t="s">
        <v>185</v>
      </c>
      <c r="G16" s="162" t="s">
        <v>186</v>
      </c>
      <c r="H16" s="163" t="s">
        <v>54</v>
      </c>
      <c r="I16" s="162">
        <v>7.75</v>
      </c>
      <c r="J16" s="162" t="s">
        <v>158</v>
      </c>
      <c r="K16" s="164"/>
      <c r="L16" s="161"/>
      <c r="M16" s="172">
        <v>23</v>
      </c>
      <c r="N16" s="161">
        <v>0</v>
      </c>
      <c r="O16" s="161">
        <v>0</v>
      </c>
      <c r="P16" s="172">
        <v>17</v>
      </c>
      <c r="Q16" s="161">
        <v>0</v>
      </c>
      <c r="R16" s="161">
        <v>0</v>
      </c>
      <c r="S16" s="172">
        <v>10</v>
      </c>
      <c r="T16" s="161">
        <v>7</v>
      </c>
      <c r="U16" s="172">
        <v>6</v>
      </c>
      <c r="V16" s="161">
        <v>0</v>
      </c>
      <c r="W16" s="161" t="s">
        <v>62</v>
      </c>
      <c r="X16" s="164"/>
      <c r="Y16" s="164"/>
      <c r="Z16" s="170"/>
      <c r="AA16" s="161">
        <v>1</v>
      </c>
    </row>
    <row r="17" spans="1:27" ht="30" x14ac:dyDescent="0.3">
      <c r="A17" s="165">
        <v>7</v>
      </c>
      <c r="B17" s="161" t="s">
        <v>98</v>
      </c>
      <c r="C17" s="161" t="s">
        <v>159</v>
      </c>
      <c r="D17" s="162" t="s">
        <v>182</v>
      </c>
      <c r="E17" s="161">
        <v>110</v>
      </c>
      <c r="F17" s="162" t="s">
        <v>187</v>
      </c>
      <c r="G17" s="162" t="s">
        <v>188</v>
      </c>
      <c r="H17" s="161" t="s">
        <v>54</v>
      </c>
      <c r="I17" s="161">
        <v>8.75</v>
      </c>
      <c r="J17" s="162" t="s">
        <v>182</v>
      </c>
      <c r="K17" s="164"/>
      <c r="L17" s="161"/>
      <c r="M17" s="161">
        <v>0</v>
      </c>
      <c r="N17" s="161">
        <v>0</v>
      </c>
      <c r="O17" s="161">
        <v>0</v>
      </c>
      <c r="P17" s="161">
        <v>0</v>
      </c>
      <c r="Q17" s="161">
        <v>0</v>
      </c>
      <c r="R17" s="161">
        <v>0</v>
      </c>
      <c r="S17" s="161">
        <v>0</v>
      </c>
      <c r="T17" s="161">
        <v>0</v>
      </c>
      <c r="U17" s="161">
        <v>0</v>
      </c>
      <c r="V17" s="161">
        <v>0</v>
      </c>
      <c r="W17" s="161"/>
      <c r="X17" s="173"/>
      <c r="Y17" s="173"/>
      <c r="Z17" s="173"/>
      <c r="AA17" s="161">
        <v>1</v>
      </c>
    </row>
    <row r="18" spans="1:27" ht="45" x14ac:dyDescent="0.3">
      <c r="A18" s="165">
        <v>8</v>
      </c>
      <c r="B18" s="161" t="s">
        <v>98</v>
      </c>
      <c r="C18" s="161" t="s">
        <v>159</v>
      </c>
      <c r="D18" s="162" t="s">
        <v>189</v>
      </c>
      <c r="E18" s="161" t="s">
        <v>172</v>
      </c>
      <c r="F18" s="162" t="s">
        <v>190</v>
      </c>
      <c r="G18" s="162" t="s">
        <v>191</v>
      </c>
      <c r="H18" s="161" t="s">
        <v>58</v>
      </c>
      <c r="I18" s="161">
        <v>1.5</v>
      </c>
      <c r="J18" s="162" t="s">
        <v>189</v>
      </c>
      <c r="K18" s="164"/>
      <c r="L18" s="161"/>
      <c r="M18" s="161">
        <v>1</v>
      </c>
      <c r="N18" s="161">
        <v>0</v>
      </c>
      <c r="O18" s="161">
        <v>0</v>
      </c>
      <c r="P18" s="161">
        <v>1</v>
      </c>
      <c r="Q18" s="161">
        <v>0</v>
      </c>
      <c r="R18" s="161">
        <v>0</v>
      </c>
      <c r="S18" s="161">
        <v>1</v>
      </c>
      <c r="T18" s="161">
        <v>0</v>
      </c>
      <c r="U18" s="161">
        <v>0</v>
      </c>
      <c r="V18" s="161">
        <v>0</v>
      </c>
      <c r="W18" s="161"/>
      <c r="X18" s="162" t="s">
        <v>190</v>
      </c>
      <c r="Y18" s="162" t="s">
        <v>162</v>
      </c>
      <c r="Z18" s="174" t="s">
        <v>163</v>
      </c>
      <c r="AA18" s="161">
        <v>0</v>
      </c>
    </row>
    <row r="19" spans="1:27" ht="45" x14ac:dyDescent="0.3">
      <c r="A19" s="160">
        <v>9</v>
      </c>
      <c r="B19" s="161" t="s">
        <v>98</v>
      </c>
      <c r="C19" s="161" t="s">
        <v>61</v>
      </c>
      <c r="D19" s="171" t="s">
        <v>192</v>
      </c>
      <c r="E19" s="161" t="s">
        <v>172</v>
      </c>
      <c r="F19" s="162" t="s">
        <v>193</v>
      </c>
      <c r="G19" s="162" t="s">
        <v>194</v>
      </c>
      <c r="H19" s="166" t="s">
        <v>58</v>
      </c>
      <c r="I19" s="162">
        <v>14.42</v>
      </c>
      <c r="J19" s="171" t="s">
        <v>192</v>
      </c>
      <c r="K19" s="168"/>
      <c r="L19" s="168"/>
      <c r="M19" s="161">
        <v>2</v>
      </c>
      <c r="N19" s="161">
        <v>0</v>
      </c>
      <c r="O19" s="161">
        <v>0</v>
      </c>
      <c r="P19" s="161">
        <v>1</v>
      </c>
      <c r="Q19" s="161">
        <v>0</v>
      </c>
      <c r="R19" s="161">
        <v>0</v>
      </c>
      <c r="S19" s="161">
        <v>1</v>
      </c>
      <c r="T19" s="161">
        <v>0</v>
      </c>
      <c r="U19" s="161">
        <v>1</v>
      </c>
      <c r="V19" s="161">
        <v>0</v>
      </c>
      <c r="W19" s="168"/>
      <c r="X19" s="162" t="s">
        <v>193</v>
      </c>
      <c r="Y19" s="175" t="s">
        <v>195</v>
      </c>
      <c r="Z19" s="168"/>
      <c r="AA19" s="161">
        <v>0</v>
      </c>
    </row>
    <row r="20" spans="1:27" ht="60" x14ac:dyDescent="0.3">
      <c r="A20" s="160">
        <v>10</v>
      </c>
      <c r="B20" s="161" t="s">
        <v>49</v>
      </c>
      <c r="C20" s="161" t="s">
        <v>61</v>
      </c>
      <c r="D20" s="169" t="s">
        <v>196</v>
      </c>
      <c r="E20" s="161" t="s">
        <v>172</v>
      </c>
      <c r="F20" s="162" t="s">
        <v>197</v>
      </c>
      <c r="G20" s="162" t="s">
        <v>198</v>
      </c>
      <c r="H20" s="166" t="s">
        <v>58</v>
      </c>
      <c r="I20" s="163">
        <v>5.62</v>
      </c>
      <c r="J20" s="169" t="s">
        <v>196</v>
      </c>
      <c r="K20" s="176"/>
      <c r="L20" s="176"/>
      <c r="M20" s="161">
        <v>1</v>
      </c>
      <c r="N20" s="161">
        <v>0</v>
      </c>
      <c r="O20" s="161">
        <v>0</v>
      </c>
      <c r="P20" s="161">
        <v>1</v>
      </c>
      <c r="Q20" s="161">
        <v>0</v>
      </c>
      <c r="R20" s="161">
        <v>0</v>
      </c>
      <c r="S20" s="161">
        <v>1</v>
      </c>
      <c r="T20" s="161">
        <v>0</v>
      </c>
      <c r="U20" s="161">
        <v>0</v>
      </c>
      <c r="V20" s="161">
        <v>0</v>
      </c>
      <c r="W20" s="176"/>
      <c r="X20" s="162" t="s">
        <v>197</v>
      </c>
      <c r="Y20" s="175" t="s">
        <v>199</v>
      </c>
      <c r="Z20" s="176"/>
      <c r="AA20" s="161">
        <v>0</v>
      </c>
    </row>
    <row r="21" spans="1:27" ht="45" x14ac:dyDescent="0.3">
      <c r="A21" s="160">
        <v>11</v>
      </c>
      <c r="B21" s="161" t="s">
        <v>98</v>
      </c>
      <c r="C21" s="161" t="s">
        <v>61</v>
      </c>
      <c r="D21" s="171" t="s">
        <v>192</v>
      </c>
      <c r="E21" s="161" t="s">
        <v>172</v>
      </c>
      <c r="F21" s="162" t="s">
        <v>200</v>
      </c>
      <c r="G21" s="162" t="s">
        <v>201</v>
      </c>
      <c r="H21" s="166" t="s">
        <v>58</v>
      </c>
      <c r="I21" s="162">
        <v>1.4</v>
      </c>
      <c r="J21" s="171" t="s">
        <v>192</v>
      </c>
      <c r="K21" s="168"/>
      <c r="L21" s="168"/>
      <c r="M21" s="161">
        <v>2</v>
      </c>
      <c r="N21" s="161">
        <v>0</v>
      </c>
      <c r="O21" s="161">
        <v>0</v>
      </c>
      <c r="P21" s="161">
        <v>1</v>
      </c>
      <c r="Q21" s="161">
        <v>0</v>
      </c>
      <c r="R21" s="161">
        <v>0</v>
      </c>
      <c r="S21" s="161">
        <v>1</v>
      </c>
      <c r="T21" s="161">
        <v>0</v>
      </c>
      <c r="U21" s="161">
        <v>1</v>
      </c>
      <c r="V21" s="161">
        <v>0</v>
      </c>
      <c r="W21" s="168"/>
      <c r="X21" s="162" t="s">
        <v>200</v>
      </c>
      <c r="Y21" s="162" t="s">
        <v>162</v>
      </c>
      <c r="Z21" s="174" t="s">
        <v>163</v>
      </c>
      <c r="AA21" s="161">
        <v>0</v>
      </c>
    </row>
    <row r="22" spans="1:27" ht="90" x14ac:dyDescent="0.3">
      <c r="A22" s="165">
        <v>12</v>
      </c>
      <c r="B22" s="161" t="s">
        <v>49</v>
      </c>
      <c r="C22" s="161" t="s">
        <v>61</v>
      </c>
      <c r="D22" s="161" t="s">
        <v>103</v>
      </c>
      <c r="E22" s="161" t="s">
        <v>104</v>
      </c>
      <c r="F22" s="162" t="s">
        <v>202</v>
      </c>
      <c r="G22" s="162" t="s">
        <v>203</v>
      </c>
      <c r="H22" s="169" t="s">
        <v>54</v>
      </c>
      <c r="I22" s="166">
        <v>8</v>
      </c>
      <c r="J22" s="162" t="s">
        <v>107</v>
      </c>
      <c r="K22" s="161"/>
      <c r="L22" s="161"/>
      <c r="M22" s="161">
        <v>317</v>
      </c>
      <c r="N22" s="161">
        <v>0</v>
      </c>
      <c r="O22" s="161">
        <v>0</v>
      </c>
      <c r="P22" s="161">
        <v>316</v>
      </c>
      <c r="Q22" s="161">
        <v>0</v>
      </c>
      <c r="R22" s="161">
        <v>0</v>
      </c>
      <c r="S22" s="161">
        <v>0</v>
      </c>
      <c r="T22" s="161">
        <v>316</v>
      </c>
      <c r="U22" s="169">
        <v>1</v>
      </c>
      <c r="V22" s="161">
        <v>0</v>
      </c>
      <c r="W22" s="161" t="s">
        <v>108</v>
      </c>
      <c r="X22" s="177" t="s">
        <v>168</v>
      </c>
      <c r="Y22" s="162" t="s">
        <v>162</v>
      </c>
      <c r="Z22" s="174" t="s">
        <v>163</v>
      </c>
      <c r="AA22" s="169">
        <v>1</v>
      </c>
    </row>
    <row r="23" spans="1:27" ht="16.5" customHeight="1" x14ac:dyDescent="0.3">
      <c r="A23" s="329" t="s">
        <v>50</v>
      </c>
      <c r="B23" s="329"/>
      <c r="C23" s="329"/>
      <c r="D23" s="329"/>
      <c r="E23" s="329"/>
      <c r="F23" s="329"/>
      <c r="G23" s="329"/>
      <c r="H23" s="94" t="s">
        <v>51</v>
      </c>
      <c r="I23" s="95">
        <f>SUM(I27+I24)</f>
        <v>73.61</v>
      </c>
      <c r="J23" s="94" t="s">
        <v>52</v>
      </c>
      <c r="K23" s="94" t="s">
        <v>52</v>
      </c>
      <c r="L23" s="94" t="s">
        <v>52</v>
      </c>
      <c r="M23" s="95">
        <f>M24</f>
        <v>377</v>
      </c>
      <c r="N23" s="178"/>
      <c r="O23" s="178"/>
      <c r="P23" s="178"/>
      <c r="Q23" s="178"/>
      <c r="R23" s="178"/>
      <c r="S23" s="178"/>
      <c r="T23" s="180"/>
      <c r="U23" s="180"/>
      <c r="V23" s="178"/>
      <c r="W23" s="179"/>
      <c r="X23" s="181"/>
      <c r="Y23" s="182"/>
      <c r="Z23" s="180"/>
    </row>
    <row r="24" spans="1:27" ht="16.5" customHeight="1" x14ac:dyDescent="0.3">
      <c r="A24" s="326" t="s">
        <v>53</v>
      </c>
      <c r="B24" s="326"/>
      <c r="C24" s="326"/>
      <c r="D24" s="326"/>
      <c r="E24" s="326"/>
      <c r="F24" s="326"/>
      <c r="G24" s="326"/>
      <c r="H24" s="96" t="s">
        <v>54</v>
      </c>
      <c r="I24" s="97">
        <v>73.61</v>
      </c>
      <c r="J24" s="96" t="s">
        <v>52</v>
      </c>
      <c r="K24" s="96" t="s">
        <v>52</v>
      </c>
      <c r="L24" s="96" t="s">
        <v>52</v>
      </c>
      <c r="M24" s="97">
        <v>377</v>
      </c>
      <c r="N24" s="178"/>
      <c r="O24" s="178"/>
      <c r="P24" s="178"/>
      <c r="Q24" s="178"/>
      <c r="R24" s="178"/>
      <c r="S24" s="178"/>
      <c r="T24" s="180"/>
      <c r="U24" s="180"/>
      <c r="V24" s="183"/>
      <c r="W24" s="179"/>
      <c r="X24" s="181"/>
      <c r="Y24" s="183"/>
      <c r="Z24" s="178"/>
    </row>
    <row r="25" spans="1:27" ht="16.5" customHeight="1" x14ac:dyDescent="0.3">
      <c r="A25" s="326" t="s">
        <v>55</v>
      </c>
      <c r="B25" s="326"/>
      <c r="C25" s="326"/>
      <c r="D25" s="326"/>
      <c r="E25" s="326"/>
      <c r="F25" s="326"/>
      <c r="G25" s="326"/>
      <c r="H25" s="96" t="s">
        <v>56</v>
      </c>
      <c r="I25" s="97"/>
      <c r="J25" s="96" t="s">
        <v>52</v>
      </c>
      <c r="K25" s="96" t="s">
        <v>52</v>
      </c>
      <c r="L25" s="96" t="s">
        <v>52</v>
      </c>
      <c r="M25" s="97"/>
      <c r="N25" s="178"/>
      <c r="O25" s="178"/>
      <c r="P25" s="178"/>
      <c r="Q25" s="178"/>
      <c r="R25" s="178"/>
      <c r="S25" s="178"/>
      <c r="T25" s="178"/>
      <c r="U25" s="178"/>
      <c r="V25" s="178"/>
      <c r="W25" s="179"/>
      <c r="X25" s="185"/>
      <c r="Y25" s="184"/>
      <c r="Z25" s="178"/>
    </row>
    <row r="26" spans="1:27" ht="16.5" customHeight="1" x14ac:dyDescent="0.3">
      <c r="A26" s="326" t="s">
        <v>57</v>
      </c>
      <c r="B26" s="326"/>
      <c r="C26" s="326"/>
      <c r="D26" s="326"/>
      <c r="E26" s="326"/>
      <c r="F26" s="326"/>
      <c r="G26" s="326"/>
      <c r="H26" s="96" t="s">
        <v>58</v>
      </c>
      <c r="I26" s="97"/>
      <c r="J26" s="96" t="s">
        <v>52</v>
      </c>
      <c r="K26" s="96" t="s">
        <v>52</v>
      </c>
      <c r="L26" s="96" t="s">
        <v>52</v>
      </c>
      <c r="M26" s="97"/>
      <c r="N26" s="178"/>
      <c r="O26" s="178"/>
      <c r="P26" s="178"/>
      <c r="Q26" s="178"/>
      <c r="R26" s="178"/>
      <c r="S26" s="178"/>
      <c r="T26" s="180"/>
      <c r="U26" s="180"/>
      <c r="V26" s="178"/>
      <c r="W26" s="179"/>
      <c r="X26" s="181"/>
      <c r="Y26" s="182"/>
      <c r="Z26" s="180"/>
    </row>
    <row r="27" spans="1:27" ht="16.5" customHeight="1" x14ac:dyDescent="0.3">
      <c r="A27" s="326" t="s">
        <v>59</v>
      </c>
      <c r="B27" s="326"/>
      <c r="C27" s="326"/>
      <c r="D27" s="326"/>
      <c r="E27" s="326"/>
      <c r="F27" s="326"/>
      <c r="G27" s="326"/>
      <c r="H27" s="96" t="s">
        <v>60</v>
      </c>
      <c r="I27" s="97"/>
      <c r="J27" s="96" t="s">
        <v>52</v>
      </c>
      <c r="K27" s="96" t="s">
        <v>52</v>
      </c>
      <c r="L27" s="96" t="s">
        <v>52</v>
      </c>
      <c r="M27" s="97"/>
      <c r="N27" s="178"/>
      <c r="O27" s="178"/>
      <c r="P27" s="178"/>
      <c r="Q27" s="178"/>
      <c r="R27" s="178"/>
      <c r="S27" s="178"/>
      <c r="T27" s="180"/>
      <c r="U27" s="180"/>
      <c r="V27" s="178"/>
      <c r="W27" s="179"/>
      <c r="X27" s="181"/>
      <c r="Y27" s="182"/>
      <c r="Z27" s="180"/>
    </row>
  </sheetData>
  <sheetProtection formatRows="0" insertRows="0"/>
  <mergeCells count="34">
    <mergeCell ref="A23:G23"/>
    <mergeCell ref="A24:G24"/>
    <mergeCell ref="A25:G25"/>
    <mergeCell ref="A26:G26"/>
    <mergeCell ref="A27:G27"/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opLeftCell="A21" zoomScale="70" zoomScaleNormal="70" workbookViewId="0">
      <selection activeCell="M25" sqref="M25"/>
    </sheetView>
  </sheetViews>
  <sheetFormatPr defaultRowHeight="15" x14ac:dyDescent="0.25"/>
  <cols>
    <col min="1" max="16384" width="9.140625" style="187"/>
  </cols>
  <sheetData>
    <row r="1" spans="1:27" x14ac:dyDescent="0.25">
      <c r="A1" s="393"/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27" x14ac:dyDescent="0.25">
      <c r="A2" s="186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8" t="s">
        <v>44</v>
      </c>
      <c r="R2" s="186" t="s">
        <v>2</v>
      </c>
      <c r="S2" s="188">
        <v>2019</v>
      </c>
      <c r="T2" s="186" t="s">
        <v>3</v>
      </c>
      <c r="U2" s="186"/>
      <c r="V2" s="186"/>
      <c r="W2" s="189"/>
      <c r="X2" s="189"/>
      <c r="Y2" s="189"/>
      <c r="Z2" s="189"/>
      <c r="AA2" s="189"/>
    </row>
    <row r="3" spans="1:27" x14ac:dyDescent="0.25">
      <c r="A3" s="394" t="s">
        <v>204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186"/>
      <c r="V3" s="186"/>
      <c r="W3" s="189"/>
      <c r="X3" s="189"/>
      <c r="Y3" s="189"/>
      <c r="Z3" s="189"/>
      <c r="AA3" s="189"/>
    </row>
    <row r="4" spans="1:27" x14ac:dyDescent="0.25">
      <c r="A4" s="395" t="s">
        <v>4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190"/>
      <c r="V4" s="190"/>
      <c r="W4" s="190"/>
      <c r="X4" s="190"/>
      <c r="Y4" s="190"/>
      <c r="Z4" s="190"/>
      <c r="AA4" s="190"/>
    </row>
    <row r="5" spans="1:27" ht="19.5" thickBot="1" x14ac:dyDescent="0.3">
      <c r="A5" s="191"/>
      <c r="B5" s="191"/>
      <c r="C5" s="191"/>
      <c r="D5" s="191"/>
      <c r="E5" s="191"/>
      <c r="F5" s="191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86"/>
      <c r="T5" s="186"/>
      <c r="U5" s="186"/>
      <c r="V5" s="186"/>
      <c r="W5" s="186"/>
      <c r="X5" s="186"/>
      <c r="Y5" s="186"/>
      <c r="Z5" s="186"/>
      <c r="AA5" s="186"/>
    </row>
    <row r="6" spans="1:27" ht="15.75" thickBot="1" x14ac:dyDescent="0.3">
      <c r="A6" s="382" t="s">
        <v>5</v>
      </c>
      <c r="B6" s="383"/>
      <c r="C6" s="383"/>
      <c r="D6" s="383"/>
      <c r="E6" s="383"/>
      <c r="F6" s="383"/>
      <c r="G6" s="383"/>
      <c r="H6" s="383"/>
      <c r="I6" s="384"/>
      <c r="J6" s="383" t="s">
        <v>6</v>
      </c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4"/>
      <c r="W6" s="380" t="s">
        <v>7</v>
      </c>
      <c r="X6" s="385" t="s">
        <v>8</v>
      </c>
      <c r="Y6" s="386"/>
      <c r="Z6" s="387"/>
      <c r="AA6" s="391" t="s">
        <v>144</v>
      </c>
    </row>
    <row r="7" spans="1:27" ht="15.75" thickBot="1" x14ac:dyDescent="0.3">
      <c r="A7" s="380" t="s">
        <v>10</v>
      </c>
      <c r="B7" s="380" t="s">
        <v>11</v>
      </c>
      <c r="C7" s="380" t="s">
        <v>145</v>
      </c>
      <c r="D7" s="380" t="s">
        <v>13</v>
      </c>
      <c r="E7" s="380" t="s">
        <v>14</v>
      </c>
      <c r="F7" s="380" t="s">
        <v>15</v>
      </c>
      <c r="G7" s="380" t="s">
        <v>16</v>
      </c>
      <c r="H7" s="380" t="s">
        <v>147</v>
      </c>
      <c r="I7" s="380" t="s">
        <v>18</v>
      </c>
      <c r="J7" s="391" t="s">
        <v>148</v>
      </c>
      <c r="K7" s="380" t="s">
        <v>20</v>
      </c>
      <c r="L7" s="380" t="s">
        <v>21</v>
      </c>
      <c r="M7" s="382" t="s">
        <v>22</v>
      </c>
      <c r="N7" s="383"/>
      <c r="O7" s="383"/>
      <c r="P7" s="383"/>
      <c r="Q7" s="383"/>
      <c r="R7" s="383"/>
      <c r="S7" s="383"/>
      <c r="T7" s="383"/>
      <c r="U7" s="384"/>
      <c r="V7" s="380" t="s">
        <v>23</v>
      </c>
      <c r="W7" s="381"/>
      <c r="X7" s="388"/>
      <c r="Y7" s="389"/>
      <c r="Z7" s="390"/>
      <c r="AA7" s="392"/>
    </row>
    <row r="8" spans="1:27" ht="15.75" thickBot="1" x14ac:dyDescent="0.3">
      <c r="A8" s="381"/>
      <c r="B8" s="381"/>
      <c r="C8" s="381"/>
      <c r="D8" s="381"/>
      <c r="E8" s="381"/>
      <c r="F8" s="381"/>
      <c r="G8" s="381"/>
      <c r="H8" s="381"/>
      <c r="I8" s="381"/>
      <c r="J8" s="392"/>
      <c r="K8" s="381"/>
      <c r="L8" s="381"/>
      <c r="M8" s="380" t="s">
        <v>24</v>
      </c>
      <c r="N8" s="382" t="s">
        <v>25</v>
      </c>
      <c r="O8" s="383"/>
      <c r="P8" s="384"/>
      <c r="Q8" s="382" t="s">
        <v>26</v>
      </c>
      <c r="R8" s="383"/>
      <c r="S8" s="383"/>
      <c r="T8" s="384"/>
      <c r="U8" s="380" t="s">
        <v>27</v>
      </c>
      <c r="V8" s="381"/>
      <c r="W8" s="381"/>
      <c r="X8" s="380" t="s">
        <v>28</v>
      </c>
      <c r="Y8" s="380" t="s">
        <v>29</v>
      </c>
      <c r="Z8" s="380" t="s">
        <v>30</v>
      </c>
      <c r="AA8" s="392"/>
    </row>
    <row r="9" spans="1:27" ht="66" thickBot="1" x14ac:dyDescent="0.3">
      <c r="A9" s="381"/>
      <c r="B9" s="381"/>
      <c r="C9" s="381"/>
      <c r="D9" s="381"/>
      <c r="E9" s="381"/>
      <c r="F9" s="381"/>
      <c r="G9" s="381"/>
      <c r="H9" s="381"/>
      <c r="I9" s="381"/>
      <c r="J9" s="392"/>
      <c r="K9" s="381"/>
      <c r="L9" s="381"/>
      <c r="M9" s="381"/>
      <c r="N9" s="193" t="s">
        <v>31</v>
      </c>
      <c r="O9" s="193" t="s">
        <v>32</v>
      </c>
      <c r="P9" s="193" t="s">
        <v>33</v>
      </c>
      <c r="Q9" s="193" t="s">
        <v>34</v>
      </c>
      <c r="R9" s="193" t="s">
        <v>35</v>
      </c>
      <c r="S9" s="193" t="s">
        <v>36</v>
      </c>
      <c r="T9" s="193" t="s">
        <v>149</v>
      </c>
      <c r="U9" s="381"/>
      <c r="V9" s="381"/>
      <c r="W9" s="381"/>
      <c r="X9" s="381"/>
      <c r="Y9" s="381"/>
      <c r="Z9" s="381"/>
      <c r="AA9" s="392"/>
    </row>
    <row r="10" spans="1:27" x14ac:dyDescent="0.25">
      <c r="A10" s="194">
        <v>1</v>
      </c>
      <c r="B10" s="194">
        <v>2</v>
      </c>
      <c r="C10" s="195">
        <v>3</v>
      </c>
      <c r="D10" s="194">
        <v>4</v>
      </c>
      <c r="E10" s="194">
        <v>5</v>
      </c>
      <c r="F10" s="194">
        <v>6</v>
      </c>
      <c r="G10" s="194">
        <v>7</v>
      </c>
      <c r="H10" s="194">
        <v>8</v>
      </c>
      <c r="I10" s="194">
        <v>9</v>
      </c>
      <c r="J10" s="194">
        <v>10</v>
      </c>
      <c r="K10" s="194">
        <v>11</v>
      </c>
      <c r="L10" s="194">
        <v>12</v>
      </c>
      <c r="M10" s="194">
        <v>13</v>
      </c>
      <c r="N10" s="194">
        <v>14</v>
      </c>
      <c r="O10" s="194">
        <v>15</v>
      </c>
      <c r="P10" s="194">
        <v>16</v>
      </c>
      <c r="Q10" s="194">
        <v>17</v>
      </c>
      <c r="R10" s="194">
        <v>18</v>
      </c>
      <c r="S10" s="194">
        <v>19</v>
      </c>
      <c r="T10" s="194">
        <v>20</v>
      </c>
      <c r="U10" s="194">
        <v>21</v>
      </c>
      <c r="V10" s="194">
        <v>22</v>
      </c>
      <c r="W10" s="194">
        <v>23</v>
      </c>
      <c r="X10" s="194">
        <v>24</v>
      </c>
      <c r="Y10" s="194">
        <v>25</v>
      </c>
      <c r="Z10" s="194">
        <v>26</v>
      </c>
      <c r="AA10" s="194">
        <v>27</v>
      </c>
    </row>
    <row r="11" spans="1:27" ht="90" x14ac:dyDescent="0.25">
      <c r="A11" s="196">
        <v>1</v>
      </c>
      <c r="B11" s="196" t="s">
        <v>49</v>
      </c>
      <c r="C11" s="196" t="s">
        <v>61</v>
      </c>
      <c r="D11" s="196" t="s">
        <v>205</v>
      </c>
      <c r="E11" s="196">
        <v>0.38</v>
      </c>
      <c r="F11" s="196" t="s">
        <v>206</v>
      </c>
      <c r="G11" s="196" t="s">
        <v>207</v>
      </c>
      <c r="H11" s="196" t="s">
        <v>54</v>
      </c>
      <c r="I11" s="196">
        <v>0.92</v>
      </c>
      <c r="J11" s="196" t="s">
        <v>208</v>
      </c>
      <c r="K11" s="196"/>
      <c r="L11" s="196"/>
      <c r="M11" s="196">
        <v>1</v>
      </c>
      <c r="N11" s="196">
        <v>0</v>
      </c>
      <c r="O11" s="196">
        <v>0</v>
      </c>
      <c r="P11" s="196">
        <v>0</v>
      </c>
      <c r="Q11" s="196">
        <v>0</v>
      </c>
      <c r="R11" s="196">
        <v>0</v>
      </c>
      <c r="S11" s="196">
        <v>0</v>
      </c>
      <c r="T11" s="196">
        <v>0</v>
      </c>
      <c r="U11" s="196">
        <v>1</v>
      </c>
      <c r="V11" s="196">
        <v>0</v>
      </c>
      <c r="W11" s="196" t="s">
        <v>62</v>
      </c>
      <c r="X11" s="196"/>
      <c r="Y11" s="196"/>
      <c r="Z11" s="196"/>
      <c r="AA11" s="196">
        <f t="shared" ref="AA11:AA16" si="0">IF(OR(H11="П",H11="В"),1,0)</f>
        <v>1</v>
      </c>
    </row>
    <row r="12" spans="1:27" ht="90" x14ac:dyDescent="0.25">
      <c r="A12" s="196">
        <v>2</v>
      </c>
      <c r="B12" s="196" t="s">
        <v>49</v>
      </c>
      <c r="C12" s="196" t="s">
        <v>61</v>
      </c>
      <c r="D12" s="196" t="s">
        <v>205</v>
      </c>
      <c r="E12" s="196">
        <v>0.38</v>
      </c>
      <c r="F12" s="196" t="s">
        <v>209</v>
      </c>
      <c r="G12" s="196" t="s">
        <v>210</v>
      </c>
      <c r="H12" s="196" t="s">
        <v>54</v>
      </c>
      <c r="I12" s="196">
        <v>4.22</v>
      </c>
      <c r="J12" s="196" t="s">
        <v>208</v>
      </c>
      <c r="K12" s="196"/>
      <c r="L12" s="196"/>
      <c r="M12" s="196">
        <v>1</v>
      </c>
      <c r="N12" s="196">
        <v>0</v>
      </c>
      <c r="O12" s="196">
        <v>0</v>
      </c>
      <c r="P12" s="196">
        <v>0</v>
      </c>
      <c r="Q12" s="196">
        <v>0</v>
      </c>
      <c r="R12" s="196">
        <v>0</v>
      </c>
      <c r="S12" s="196">
        <v>0</v>
      </c>
      <c r="T12" s="196">
        <v>0</v>
      </c>
      <c r="U12" s="196">
        <v>1</v>
      </c>
      <c r="V12" s="196">
        <v>0</v>
      </c>
      <c r="W12" s="196" t="s">
        <v>62</v>
      </c>
      <c r="X12" s="196"/>
      <c r="Y12" s="196"/>
      <c r="Z12" s="196"/>
      <c r="AA12" s="196">
        <f t="shared" si="0"/>
        <v>1</v>
      </c>
    </row>
    <row r="13" spans="1:27" ht="60" x14ac:dyDescent="0.25">
      <c r="A13" s="196">
        <v>3</v>
      </c>
      <c r="B13" s="196" t="s">
        <v>49</v>
      </c>
      <c r="C13" s="196" t="s">
        <v>61</v>
      </c>
      <c r="D13" s="196" t="s">
        <v>211</v>
      </c>
      <c r="E13" s="196" t="s">
        <v>212</v>
      </c>
      <c r="F13" s="196" t="s">
        <v>213</v>
      </c>
      <c r="G13" s="196" t="s">
        <v>214</v>
      </c>
      <c r="H13" s="196" t="s">
        <v>58</v>
      </c>
      <c r="I13" s="196">
        <v>1.25</v>
      </c>
      <c r="J13" s="196" t="s">
        <v>215</v>
      </c>
      <c r="K13" s="196"/>
      <c r="L13" s="196"/>
      <c r="M13" s="196">
        <v>1</v>
      </c>
      <c r="N13" s="196">
        <v>0</v>
      </c>
      <c r="O13" s="196">
        <v>0</v>
      </c>
      <c r="P13" s="196">
        <v>0</v>
      </c>
      <c r="Q13" s="196">
        <v>0</v>
      </c>
      <c r="R13" s="196">
        <v>0</v>
      </c>
      <c r="S13" s="196">
        <v>0</v>
      </c>
      <c r="T13" s="196">
        <v>0</v>
      </c>
      <c r="U13" s="196">
        <v>1</v>
      </c>
      <c r="V13" s="196">
        <v>0</v>
      </c>
      <c r="W13" s="196" t="s">
        <v>216</v>
      </c>
      <c r="X13" s="196" t="str">
        <f>G13</f>
        <v>22,00 2019.08.03</v>
      </c>
      <c r="Y13" s="197" t="s">
        <v>195</v>
      </c>
      <c r="Z13" s="197"/>
      <c r="AA13" s="196">
        <f t="shared" si="0"/>
        <v>1</v>
      </c>
    </row>
    <row r="14" spans="1:27" ht="60" x14ac:dyDescent="0.25">
      <c r="A14" s="196">
        <v>4</v>
      </c>
      <c r="B14" s="196" t="s">
        <v>98</v>
      </c>
      <c r="C14" s="196" t="s">
        <v>61</v>
      </c>
      <c r="D14" s="196" t="s">
        <v>217</v>
      </c>
      <c r="E14" s="196" t="s">
        <v>212</v>
      </c>
      <c r="F14" s="196" t="s">
        <v>218</v>
      </c>
      <c r="G14" s="196" t="s">
        <v>219</v>
      </c>
      <c r="H14" s="196" t="s">
        <v>58</v>
      </c>
      <c r="I14" s="196">
        <v>19</v>
      </c>
      <c r="J14" s="196" t="s">
        <v>220</v>
      </c>
      <c r="K14" s="196"/>
      <c r="L14" s="196"/>
      <c r="M14" s="196">
        <v>1</v>
      </c>
      <c r="N14" s="196">
        <v>0</v>
      </c>
      <c r="O14" s="196">
        <v>0</v>
      </c>
      <c r="P14" s="196">
        <v>0</v>
      </c>
      <c r="Q14" s="196">
        <v>0</v>
      </c>
      <c r="R14" s="196">
        <v>0</v>
      </c>
      <c r="S14" s="196">
        <v>0</v>
      </c>
      <c r="T14" s="196">
        <v>0</v>
      </c>
      <c r="U14" s="196">
        <v>1</v>
      </c>
      <c r="V14" s="196">
        <v>0</v>
      </c>
      <c r="W14" s="196" t="s">
        <v>216</v>
      </c>
      <c r="X14" s="196" t="str">
        <f>G14</f>
        <v>17,00 2019.08.08</v>
      </c>
      <c r="Y14" s="197" t="s">
        <v>162</v>
      </c>
      <c r="Z14" s="197" t="s">
        <v>163</v>
      </c>
      <c r="AA14" s="196">
        <f t="shared" si="0"/>
        <v>1</v>
      </c>
    </row>
    <row r="15" spans="1:27" ht="90" x14ac:dyDescent="0.25">
      <c r="A15" s="196">
        <v>5</v>
      </c>
      <c r="B15" s="196" t="s">
        <v>98</v>
      </c>
      <c r="C15" s="196" t="s">
        <v>61</v>
      </c>
      <c r="D15" s="196" t="s">
        <v>221</v>
      </c>
      <c r="E15" s="196" t="s">
        <v>212</v>
      </c>
      <c r="F15" s="198" t="s">
        <v>222</v>
      </c>
      <c r="G15" s="196" t="s">
        <v>223</v>
      </c>
      <c r="H15" s="196" t="s">
        <v>58</v>
      </c>
      <c r="I15" s="196">
        <v>11.83</v>
      </c>
      <c r="J15" s="196" t="s">
        <v>224</v>
      </c>
      <c r="K15" s="196"/>
      <c r="L15" s="196"/>
      <c r="M15" s="197">
        <v>4</v>
      </c>
      <c r="N15" s="197">
        <v>0</v>
      </c>
      <c r="O15" s="197">
        <v>0</v>
      </c>
      <c r="P15" s="197">
        <v>2</v>
      </c>
      <c r="Q15" s="197">
        <v>0</v>
      </c>
      <c r="R15" s="197">
        <v>0</v>
      </c>
      <c r="S15" s="197">
        <v>2</v>
      </c>
      <c r="T15" s="197">
        <v>0</v>
      </c>
      <c r="U15" s="197">
        <v>2</v>
      </c>
      <c r="V15" s="197">
        <v>0</v>
      </c>
      <c r="W15" s="197" t="s">
        <v>62</v>
      </c>
      <c r="X15" s="196" t="s">
        <v>225</v>
      </c>
      <c r="Y15" s="197" t="s">
        <v>195</v>
      </c>
      <c r="Z15" s="196"/>
      <c r="AA15" s="196">
        <f t="shared" si="0"/>
        <v>1</v>
      </c>
    </row>
    <row r="16" spans="1:27" ht="90" x14ac:dyDescent="0.25">
      <c r="A16" s="196">
        <v>6</v>
      </c>
      <c r="B16" s="196" t="s">
        <v>98</v>
      </c>
      <c r="C16" s="196" t="s">
        <v>61</v>
      </c>
      <c r="D16" s="196" t="s">
        <v>205</v>
      </c>
      <c r="E16" s="196">
        <v>0.38</v>
      </c>
      <c r="F16" s="196" t="s">
        <v>226</v>
      </c>
      <c r="G16" s="196" t="s">
        <v>227</v>
      </c>
      <c r="H16" s="196" t="s">
        <v>58</v>
      </c>
      <c r="I16" s="196">
        <v>2</v>
      </c>
      <c r="J16" s="196" t="s">
        <v>208</v>
      </c>
      <c r="K16" s="196"/>
      <c r="L16" s="196"/>
      <c r="M16" s="196">
        <v>1</v>
      </c>
      <c r="N16" s="196">
        <v>0</v>
      </c>
      <c r="O16" s="196">
        <v>0</v>
      </c>
      <c r="P16" s="196">
        <v>0</v>
      </c>
      <c r="Q16" s="196">
        <v>0</v>
      </c>
      <c r="R16" s="196">
        <v>0</v>
      </c>
      <c r="S16" s="196">
        <v>0</v>
      </c>
      <c r="T16" s="196">
        <v>0</v>
      </c>
      <c r="U16" s="196">
        <v>1</v>
      </c>
      <c r="V16" s="196">
        <v>0</v>
      </c>
      <c r="W16" s="196" t="s">
        <v>62</v>
      </c>
      <c r="X16" s="196" t="s">
        <v>190</v>
      </c>
      <c r="Y16" s="196" t="s">
        <v>162</v>
      </c>
      <c r="Z16" s="196" t="s">
        <v>163</v>
      </c>
      <c r="AA16" s="196">
        <f t="shared" si="0"/>
        <v>1</v>
      </c>
    </row>
    <row r="17" spans="1:27" ht="90" x14ac:dyDescent="0.25">
      <c r="A17" s="196">
        <v>7</v>
      </c>
      <c r="B17" s="196" t="s">
        <v>98</v>
      </c>
      <c r="C17" s="196" t="s">
        <v>61</v>
      </c>
      <c r="D17" s="196" t="s">
        <v>205</v>
      </c>
      <c r="E17" s="196">
        <v>0.38</v>
      </c>
      <c r="F17" s="196" t="s">
        <v>228</v>
      </c>
      <c r="G17" s="196" t="s">
        <v>229</v>
      </c>
      <c r="H17" s="196" t="s">
        <v>58</v>
      </c>
      <c r="I17" s="196">
        <v>0.5</v>
      </c>
      <c r="J17" s="196" t="s">
        <v>208</v>
      </c>
      <c r="K17" s="196"/>
      <c r="L17" s="196"/>
      <c r="M17" s="196">
        <v>1</v>
      </c>
      <c r="N17" s="196">
        <v>0</v>
      </c>
      <c r="O17" s="196">
        <v>0</v>
      </c>
      <c r="P17" s="196">
        <v>0</v>
      </c>
      <c r="Q17" s="196">
        <v>0</v>
      </c>
      <c r="R17" s="196">
        <v>0</v>
      </c>
      <c r="S17" s="196">
        <v>0</v>
      </c>
      <c r="T17" s="196">
        <v>0</v>
      </c>
      <c r="U17" s="196">
        <v>1</v>
      </c>
      <c r="V17" s="196">
        <v>0</v>
      </c>
      <c r="W17" s="196" t="s">
        <v>62</v>
      </c>
      <c r="X17" s="196" t="s">
        <v>193</v>
      </c>
      <c r="Y17" s="197" t="s">
        <v>162</v>
      </c>
      <c r="Z17" s="197" t="s">
        <v>163</v>
      </c>
      <c r="AA17" s="196">
        <v>0</v>
      </c>
    </row>
    <row r="18" spans="1:27" ht="225" x14ac:dyDescent="0.25">
      <c r="A18" s="196">
        <v>8</v>
      </c>
      <c r="B18" s="196" t="s">
        <v>98</v>
      </c>
      <c r="C18" s="196" t="s">
        <v>61</v>
      </c>
      <c r="D18" s="196" t="s">
        <v>230</v>
      </c>
      <c r="E18" s="197" t="s">
        <v>231</v>
      </c>
      <c r="F18" s="196" t="s">
        <v>232</v>
      </c>
      <c r="G18" s="196" t="s">
        <v>233</v>
      </c>
      <c r="H18" s="196" t="s">
        <v>58</v>
      </c>
      <c r="I18" s="196">
        <v>2.2200000000000002</v>
      </c>
      <c r="J18" s="197" t="s">
        <v>234</v>
      </c>
      <c r="K18" s="196"/>
      <c r="L18" s="196"/>
      <c r="M18" s="197">
        <v>154</v>
      </c>
      <c r="N18" s="197">
        <v>0</v>
      </c>
      <c r="O18" s="197">
        <v>0</v>
      </c>
      <c r="P18" s="197">
        <v>154</v>
      </c>
      <c r="Q18" s="197">
        <v>0</v>
      </c>
      <c r="R18" s="197">
        <v>0</v>
      </c>
      <c r="S18" s="197">
        <v>0</v>
      </c>
      <c r="T18" s="197">
        <v>154</v>
      </c>
      <c r="U18" s="197">
        <v>0</v>
      </c>
      <c r="V18" s="197">
        <v>0</v>
      </c>
      <c r="W18" s="197"/>
      <c r="X18" s="196" t="str">
        <f>F18</f>
        <v>17,21 2019.08.13</v>
      </c>
      <c r="Y18" s="197" t="s">
        <v>162</v>
      </c>
      <c r="Z18" s="197" t="s">
        <v>163</v>
      </c>
      <c r="AA18" s="196">
        <f>IF(OR(H18="П",H18="В"),1,0)</f>
        <v>1</v>
      </c>
    </row>
    <row r="19" spans="1:27" ht="225" x14ac:dyDescent="0.25">
      <c r="A19" s="196">
        <v>9</v>
      </c>
      <c r="B19" s="196" t="s">
        <v>98</v>
      </c>
      <c r="C19" s="196" t="s">
        <v>61</v>
      </c>
      <c r="D19" s="196" t="s">
        <v>235</v>
      </c>
      <c r="E19" s="197" t="s">
        <v>231</v>
      </c>
      <c r="F19" s="196" t="s">
        <v>236</v>
      </c>
      <c r="G19" s="196" t="s">
        <v>237</v>
      </c>
      <c r="H19" s="196" t="s">
        <v>58</v>
      </c>
      <c r="I19" s="199">
        <v>19.670000000000002</v>
      </c>
      <c r="J19" s="200" t="s">
        <v>234</v>
      </c>
      <c r="K19" s="196"/>
      <c r="L19" s="196"/>
      <c r="M19" s="197">
        <v>154</v>
      </c>
      <c r="N19" s="197">
        <v>0</v>
      </c>
      <c r="O19" s="197">
        <v>0</v>
      </c>
      <c r="P19" s="197">
        <v>154</v>
      </c>
      <c r="Q19" s="197">
        <v>0</v>
      </c>
      <c r="R19" s="197">
        <v>0</v>
      </c>
      <c r="S19" s="197">
        <v>0</v>
      </c>
      <c r="T19" s="197">
        <v>154</v>
      </c>
      <c r="U19" s="197">
        <v>0</v>
      </c>
      <c r="V19" s="197">
        <v>0</v>
      </c>
      <c r="W19" s="196"/>
      <c r="X19" s="196" t="str">
        <f>F19</f>
        <v>19,40 2019.08.13</v>
      </c>
      <c r="Y19" s="197" t="s">
        <v>162</v>
      </c>
      <c r="Z19" s="197" t="s">
        <v>163</v>
      </c>
      <c r="AA19" s="196">
        <v>0</v>
      </c>
    </row>
    <row r="20" spans="1:27" ht="90" x14ac:dyDescent="0.25">
      <c r="A20" s="196">
        <v>10</v>
      </c>
      <c r="B20" s="196" t="s">
        <v>98</v>
      </c>
      <c r="C20" s="196" t="s">
        <v>61</v>
      </c>
      <c r="D20" s="196" t="s">
        <v>205</v>
      </c>
      <c r="E20" s="196" t="s">
        <v>212</v>
      </c>
      <c r="F20" s="196" t="s">
        <v>238</v>
      </c>
      <c r="G20" s="196" t="s">
        <v>239</v>
      </c>
      <c r="H20" s="196" t="s">
        <v>58</v>
      </c>
      <c r="I20" s="196">
        <v>8.08</v>
      </c>
      <c r="J20" s="196" t="s">
        <v>240</v>
      </c>
      <c r="K20" s="196"/>
      <c r="L20" s="196"/>
      <c r="M20" s="196">
        <v>1</v>
      </c>
      <c r="N20" s="196">
        <v>0</v>
      </c>
      <c r="O20" s="196">
        <v>0</v>
      </c>
      <c r="P20" s="196">
        <v>0</v>
      </c>
      <c r="Q20" s="196">
        <v>0</v>
      </c>
      <c r="R20" s="196">
        <v>0</v>
      </c>
      <c r="S20" s="196">
        <v>0</v>
      </c>
      <c r="T20" s="196">
        <v>0</v>
      </c>
      <c r="U20" s="196">
        <v>1</v>
      </c>
      <c r="V20" s="196">
        <v>0</v>
      </c>
      <c r="W20" s="196" t="s">
        <v>62</v>
      </c>
      <c r="X20" s="196" t="str">
        <f>F20</f>
        <v>16,35 2019.08.15</v>
      </c>
      <c r="Y20" s="197" t="s">
        <v>162</v>
      </c>
      <c r="Z20" s="197" t="s">
        <v>163</v>
      </c>
      <c r="AA20" s="196">
        <f>IF(OR(H20="П",H20="В"),1,0)</f>
        <v>1</v>
      </c>
    </row>
    <row r="21" spans="1:27" ht="225" x14ac:dyDescent="0.25">
      <c r="A21" s="196">
        <v>11</v>
      </c>
      <c r="B21" s="196" t="s">
        <v>98</v>
      </c>
      <c r="C21" s="196" t="s">
        <v>61</v>
      </c>
      <c r="D21" s="196" t="s">
        <v>241</v>
      </c>
      <c r="E21" s="197" t="s">
        <v>231</v>
      </c>
      <c r="F21" s="196" t="s">
        <v>242</v>
      </c>
      <c r="G21" s="196" t="s">
        <v>243</v>
      </c>
      <c r="H21" s="196" t="s">
        <v>54</v>
      </c>
      <c r="I21" s="196" t="s">
        <v>244</v>
      </c>
      <c r="J21" s="197" t="s">
        <v>234</v>
      </c>
      <c r="K21" s="196"/>
      <c r="L21" s="196"/>
      <c r="M21" s="197">
        <v>154</v>
      </c>
      <c r="N21" s="197">
        <v>0</v>
      </c>
      <c r="O21" s="197">
        <v>0</v>
      </c>
      <c r="P21" s="197">
        <v>154</v>
      </c>
      <c r="Q21" s="197">
        <v>0</v>
      </c>
      <c r="R21" s="197">
        <v>0</v>
      </c>
      <c r="S21" s="197">
        <v>0</v>
      </c>
      <c r="T21" s="197">
        <v>154</v>
      </c>
      <c r="U21" s="197">
        <v>0</v>
      </c>
      <c r="V21" s="197">
        <v>0</v>
      </c>
      <c r="W21" s="196"/>
      <c r="X21" s="196"/>
      <c r="Y21" s="196"/>
      <c r="Z21" s="196"/>
      <c r="AA21" s="196">
        <f>IF(OR(H21="П",H21="В"),1,0)</f>
        <v>1</v>
      </c>
    </row>
    <row r="22" spans="1:27" ht="90" x14ac:dyDescent="0.25">
      <c r="A22" s="196">
        <v>12</v>
      </c>
      <c r="B22" s="196" t="s">
        <v>98</v>
      </c>
      <c r="C22" s="196" t="s">
        <v>61</v>
      </c>
      <c r="D22" s="196" t="s">
        <v>205</v>
      </c>
      <c r="E22" s="196">
        <v>0.38</v>
      </c>
      <c r="F22" s="196" t="s">
        <v>245</v>
      </c>
      <c r="G22" s="196" t="s">
        <v>246</v>
      </c>
      <c r="H22" s="196" t="s">
        <v>54</v>
      </c>
      <c r="I22" s="196" t="s">
        <v>247</v>
      </c>
      <c r="J22" s="196" t="s">
        <v>248</v>
      </c>
      <c r="K22" s="196"/>
      <c r="L22" s="196"/>
      <c r="M22" s="196">
        <v>1</v>
      </c>
      <c r="N22" s="196">
        <v>0</v>
      </c>
      <c r="O22" s="196">
        <v>0</v>
      </c>
      <c r="P22" s="196">
        <v>0</v>
      </c>
      <c r="Q22" s="196">
        <v>0</v>
      </c>
      <c r="R22" s="196">
        <v>0</v>
      </c>
      <c r="S22" s="196">
        <v>0</v>
      </c>
      <c r="T22" s="196">
        <v>0</v>
      </c>
      <c r="U22" s="196">
        <v>1</v>
      </c>
      <c r="V22" s="196">
        <v>0</v>
      </c>
      <c r="W22" s="196" t="s">
        <v>62</v>
      </c>
      <c r="X22" s="196"/>
      <c r="Y22" s="196"/>
      <c r="Z22" s="196"/>
      <c r="AA22" s="196">
        <f>IF(OR(H22="П",H22="В"),1,0)</f>
        <v>1</v>
      </c>
    </row>
    <row r="23" spans="1:27" ht="90" x14ac:dyDescent="0.25">
      <c r="A23" s="196">
        <v>13</v>
      </c>
      <c r="B23" s="196" t="s">
        <v>98</v>
      </c>
      <c r="C23" s="196" t="s">
        <v>61</v>
      </c>
      <c r="D23" s="196" t="s">
        <v>221</v>
      </c>
      <c r="E23" s="196" t="s">
        <v>212</v>
      </c>
      <c r="F23" s="198" t="s">
        <v>249</v>
      </c>
      <c r="G23" s="196" t="s">
        <v>250</v>
      </c>
      <c r="H23" s="196" t="s">
        <v>54</v>
      </c>
      <c r="I23" s="196" t="s">
        <v>251</v>
      </c>
      <c r="J23" s="196" t="s">
        <v>224</v>
      </c>
      <c r="K23" s="196"/>
      <c r="L23" s="196"/>
      <c r="M23" s="197">
        <v>4</v>
      </c>
      <c r="N23" s="197">
        <v>0</v>
      </c>
      <c r="O23" s="197">
        <v>0</v>
      </c>
      <c r="P23" s="197">
        <v>2</v>
      </c>
      <c r="Q23" s="197">
        <v>0</v>
      </c>
      <c r="R23" s="197">
        <v>0</v>
      </c>
      <c r="S23" s="197">
        <v>2</v>
      </c>
      <c r="T23" s="197">
        <v>0</v>
      </c>
      <c r="U23" s="197">
        <v>2</v>
      </c>
      <c r="V23" s="197">
        <v>0</v>
      </c>
      <c r="W23" s="197" t="s">
        <v>62</v>
      </c>
      <c r="X23" s="196" t="str">
        <f>F23</f>
        <v>9,00  2019.08.23</v>
      </c>
      <c r="Y23" s="196" t="s">
        <v>252</v>
      </c>
      <c r="Z23" s="196"/>
      <c r="AA23" s="196">
        <f>IF(OR(H23="П",H23="В"),1,0)</f>
        <v>1</v>
      </c>
    </row>
    <row r="24" spans="1:27" ht="60" x14ac:dyDescent="0.25">
      <c r="A24" s="196">
        <v>14</v>
      </c>
      <c r="B24" s="196" t="s">
        <v>98</v>
      </c>
      <c r="C24" s="196" t="s">
        <v>61</v>
      </c>
      <c r="D24" s="196" t="s">
        <v>253</v>
      </c>
      <c r="E24" s="196" t="s">
        <v>212</v>
      </c>
      <c r="F24" s="196" t="s">
        <v>254</v>
      </c>
      <c r="G24" s="196" t="s">
        <v>255</v>
      </c>
      <c r="H24" s="196" t="s">
        <v>58</v>
      </c>
      <c r="I24" s="196">
        <v>2.33</v>
      </c>
      <c r="J24" s="196" t="s">
        <v>256</v>
      </c>
      <c r="K24" s="196"/>
      <c r="L24" s="196"/>
      <c r="M24" s="196">
        <v>1</v>
      </c>
      <c r="N24" s="196">
        <v>0</v>
      </c>
      <c r="O24" s="196">
        <v>0</v>
      </c>
      <c r="P24" s="196">
        <v>1</v>
      </c>
      <c r="Q24" s="196">
        <v>0</v>
      </c>
      <c r="R24" s="196">
        <v>0</v>
      </c>
      <c r="S24" s="196">
        <v>1</v>
      </c>
      <c r="T24" s="196">
        <v>0</v>
      </c>
      <c r="U24" s="196">
        <v>0</v>
      </c>
      <c r="V24" s="196">
        <v>0</v>
      </c>
      <c r="W24" s="196"/>
      <c r="X24" s="196" t="str">
        <f>F24</f>
        <v>15,15 2019.08.19</v>
      </c>
      <c r="Y24" s="196" t="s">
        <v>252</v>
      </c>
      <c r="Z24" s="196"/>
      <c r="AA24" s="196">
        <v>0</v>
      </c>
    </row>
    <row r="25" spans="1:27" ht="15" customHeight="1" x14ac:dyDescent="0.25">
      <c r="A25" s="329" t="s">
        <v>50</v>
      </c>
      <c r="B25" s="329"/>
      <c r="C25" s="329"/>
      <c r="D25" s="329"/>
      <c r="E25" s="329"/>
      <c r="F25" s="329"/>
      <c r="G25" s="329"/>
      <c r="H25" s="94" t="s">
        <v>51</v>
      </c>
      <c r="I25" s="95">
        <f>SUM(I29+I26)</f>
        <v>72.02</v>
      </c>
      <c r="J25" s="94" t="s">
        <v>52</v>
      </c>
      <c r="K25" s="94" t="s">
        <v>52</v>
      </c>
      <c r="L25" s="94" t="s">
        <v>52</v>
      </c>
      <c r="M25" s="95">
        <f>M26</f>
        <v>479</v>
      </c>
    </row>
    <row r="26" spans="1:27" ht="15" customHeight="1" x14ac:dyDescent="0.25">
      <c r="A26" s="326" t="s">
        <v>53</v>
      </c>
      <c r="B26" s="326"/>
      <c r="C26" s="326"/>
      <c r="D26" s="326"/>
      <c r="E26" s="326"/>
      <c r="F26" s="326"/>
      <c r="G26" s="326"/>
      <c r="H26" s="96" t="s">
        <v>54</v>
      </c>
      <c r="I26" s="97">
        <v>72.02</v>
      </c>
      <c r="J26" s="96" t="s">
        <v>52</v>
      </c>
      <c r="K26" s="96" t="s">
        <v>52</v>
      </c>
      <c r="L26" s="96" t="s">
        <v>52</v>
      </c>
      <c r="M26" s="97">
        <v>479</v>
      </c>
    </row>
    <row r="27" spans="1:27" ht="15" customHeight="1" x14ac:dyDescent="0.25">
      <c r="A27" s="326" t="s">
        <v>55</v>
      </c>
      <c r="B27" s="326"/>
      <c r="C27" s="326"/>
      <c r="D27" s="326"/>
      <c r="E27" s="326"/>
      <c r="F27" s="326"/>
      <c r="G27" s="326"/>
      <c r="H27" s="96" t="s">
        <v>56</v>
      </c>
      <c r="I27" s="97"/>
      <c r="J27" s="96" t="s">
        <v>52</v>
      </c>
      <c r="K27" s="96" t="s">
        <v>52</v>
      </c>
      <c r="L27" s="96" t="s">
        <v>52</v>
      </c>
      <c r="M27" s="97"/>
    </row>
    <row r="28" spans="1:27" ht="15" customHeight="1" x14ac:dyDescent="0.25">
      <c r="A28" s="326" t="s">
        <v>57</v>
      </c>
      <c r="B28" s="326"/>
      <c r="C28" s="326"/>
      <c r="D28" s="326"/>
      <c r="E28" s="326"/>
      <c r="F28" s="326"/>
      <c r="G28" s="326"/>
      <c r="H28" s="96" t="s">
        <v>58</v>
      </c>
      <c r="I28" s="97"/>
      <c r="J28" s="96" t="s">
        <v>52</v>
      </c>
      <c r="K28" s="96" t="s">
        <v>52</v>
      </c>
      <c r="L28" s="96" t="s">
        <v>52</v>
      </c>
      <c r="M28" s="97"/>
    </row>
    <row r="29" spans="1:27" ht="15" customHeight="1" x14ac:dyDescent="0.25">
      <c r="A29" s="326" t="s">
        <v>59</v>
      </c>
      <c r="B29" s="326"/>
      <c r="C29" s="326"/>
      <c r="D29" s="326"/>
      <c r="E29" s="326"/>
      <c r="F29" s="326"/>
      <c r="G29" s="326"/>
      <c r="H29" s="96" t="s">
        <v>60</v>
      </c>
      <c r="I29" s="97"/>
      <c r="J29" s="96" t="s">
        <v>52</v>
      </c>
      <c r="K29" s="96" t="s">
        <v>52</v>
      </c>
      <c r="L29" s="96" t="s">
        <v>52</v>
      </c>
      <c r="M29" s="97"/>
    </row>
  </sheetData>
  <mergeCells count="34">
    <mergeCell ref="A25:G25"/>
    <mergeCell ref="A26:G26"/>
    <mergeCell ref="A27:G27"/>
    <mergeCell ref="A28:G28"/>
    <mergeCell ref="A29:G29"/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opLeftCell="A13" zoomScale="55" zoomScaleNormal="55" workbookViewId="0">
      <selection activeCell="M19" sqref="M19"/>
    </sheetView>
  </sheetViews>
  <sheetFormatPr defaultRowHeight="16.5" x14ac:dyDescent="0.3"/>
  <cols>
    <col min="1" max="1" width="9.140625" style="35" customWidth="1"/>
    <col min="2" max="2" width="18.28515625" style="35" customWidth="1"/>
    <col min="3" max="5" width="9.140625" style="35" customWidth="1"/>
    <col min="6" max="6" width="18.28515625" style="35" customWidth="1"/>
    <col min="7" max="7" width="16.140625" style="35" customWidth="1"/>
    <col min="8" max="9" width="9.140625" style="35" customWidth="1"/>
    <col min="10" max="23" width="9.140625" style="33"/>
    <col min="24" max="24" width="11.7109375" style="33" customWidth="1"/>
    <col min="25" max="16384" width="9.140625" style="33"/>
  </cols>
  <sheetData>
    <row r="1" spans="1:29" x14ac:dyDescent="0.25">
      <c r="A1" s="293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</row>
    <row r="2" spans="1:29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Q2" s="34" t="s">
        <v>45</v>
      </c>
      <c r="R2" s="35" t="s">
        <v>2</v>
      </c>
      <c r="S2" s="34">
        <v>2019</v>
      </c>
      <c r="T2" s="33" t="s">
        <v>3</v>
      </c>
      <c r="W2" s="36"/>
      <c r="X2" s="36"/>
      <c r="Y2" s="36"/>
      <c r="Z2" s="36"/>
      <c r="AA2" s="36"/>
    </row>
    <row r="3" spans="1:29" ht="15" x14ac:dyDescent="0.25">
      <c r="A3" s="294" t="s">
        <v>204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W3" s="36"/>
      <c r="X3" s="36"/>
      <c r="Y3" s="36"/>
      <c r="Z3" s="36"/>
      <c r="AA3" s="36"/>
    </row>
    <row r="4" spans="1:29" ht="15" x14ac:dyDescent="0.25">
      <c r="A4" s="295" t="s">
        <v>4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37"/>
      <c r="V4" s="37"/>
      <c r="W4" s="37"/>
      <c r="X4" s="37"/>
      <c r="Y4" s="37"/>
      <c r="Z4" s="37"/>
      <c r="AA4" s="37"/>
    </row>
    <row r="5" spans="1:29" s="35" customFormat="1" ht="27.75" customHeight="1" thickBot="1" x14ac:dyDescent="0.35">
      <c r="A5" s="38"/>
      <c r="B5" s="38"/>
      <c r="C5" s="38"/>
      <c r="D5" s="38"/>
      <c r="E5" s="38"/>
      <c r="F5" s="38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3"/>
      <c r="T5" s="33"/>
      <c r="U5" s="33"/>
      <c r="V5" s="33"/>
      <c r="W5" s="33"/>
      <c r="X5" s="33"/>
      <c r="Y5" s="33"/>
      <c r="Z5" s="33"/>
      <c r="AA5" s="33"/>
    </row>
    <row r="6" spans="1:29" ht="32.25" customHeight="1" thickBot="1" x14ac:dyDescent="0.3">
      <c r="A6" s="399" t="s">
        <v>5</v>
      </c>
      <c r="B6" s="400"/>
      <c r="C6" s="400"/>
      <c r="D6" s="400"/>
      <c r="E6" s="400"/>
      <c r="F6" s="400"/>
      <c r="G6" s="400"/>
      <c r="H6" s="400"/>
      <c r="I6" s="401"/>
      <c r="J6" s="400" t="s">
        <v>6</v>
      </c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1"/>
      <c r="W6" s="397" t="s">
        <v>7</v>
      </c>
      <c r="X6" s="402" t="s">
        <v>8</v>
      </c>
      <c r="Y6" s="403"/>
      <c r="Z6" s="404"/>
      <c r="AA6" s="408" t="s">
        <v>144</v>
      </c>
    </row>
    <row r="7" spans="1:29" ht="171.75" customHeight="1" thickBot="1" x14ac:dyDescent="0.3">
      <c r="A7" s="397" t="s">
        <v>10</v>
      </c>
      <c r="B7" s="397" t="s">
        <v>11</v>
      </c>
      <c r="C7" s="397" t="s">
        <v>145</v>
      </c>
      <c r="D7" s="397" t="s">
        <v>13</v>
      </c>
      <c r="E7" s="397" t="s">
        <v>14</v>
      </c>
      <c r="F7" s="397" t="s">
        <v>15</v>
      </c>
      <c r="G7" s="397" t="s">
        <v>16</v>
      </c>
      <c r="H7" s="397" t="s">
        <v>147</v>
      </c>
      <c r="I7" s="397" t="s">
        <v>18</v>
      </c>
      <c r="J7" s="408" t="s">
        <v>148</v>
      </c>
      <c r="K7" s="397" t="s">
        <v>20</v>
      </c>
      <c r="L7" s="397" t="s">
        <v>21</v>
      </c>
      <c r="M7" s="399" t="s">
        <v>22</v>
      </c>
      <c r="N7" s="400"/>
      <c r="O7" s="400"/>
      <c r="P7" s="400"/>
      <c r="Q7" s="400"/>
      <c r="R7" s="400"/>
      <c r="S7" s="400"/>
      <c r="T7" s="400"/>
      <c r="U7" s="401"/>
      <c r="V7" s="397" t="s">
        <v>23</v>
      </c>
      <c r="W7" s="398"/>
      <c r="X7" s="405"/>
      <c r="Y7" s="406"/>
      <c r="Z7" s="407"/>
      <c r="AA7" s="409"/>
    </row>
    <row r="8" spans="1:29" ht="63.75" customHeight="1" thickBot="1" x14ac:dyDescent="0.3">
      <c r="A8" s="398"/>
      <c r="B8" s="398"/>
      <c r="C8" s="398"/>
      <c r="D8" s="398"/>
      <c r="E8" s="398"/>
      <c r="F8" s="398"/>
      <c r="G8" s="398"/>
      <c r="H8" s="398"/>
      <c r="I8" s="398"/>
      <c r="J8" s="409"/>
      <c r="K8" s="398"/>
      <c r="L8" s="398"/>
      <c r="M8" s="397" t="s">
        <v>24</v>
      </c>
      <c r="N8" s="399" t="s">
        <v>25</v>
      </c>
      <c r="O8" s="400"/>
      <c r="P8" s="401"/>
      <c r="Q8" s="399" t="s">
        <v>26</v>
      </c>
      <c r="R8" s="400"/>
      <c r="S8" s="400"/>
      <c r="T8" s="401"/>
      <c r="U8" s="397" t="s">
        <v>27</v>
      </c>
      <c r="V8" s="398"/>
      <c r="W8" s="398"/>
      <c r="X8" s="397" t="s">
        <v>28</v>
      </c>
      <c r="Y8" s="397" t="s">
        <v>29</v>
      </c>
      <c r="Z8" s="397" t="s">
        <v>30</v>
      </c>
      <c r="AA8" s="409"/>
    </row>
    <row r="9" spans="1:29" ht="71.25" customHeight="1" thickBot="1" x14ac:dyDescent="0.3">
      <c r="A9" s="398"/>
      <c r="B9" s="398"/>
      <c r="C9" s="398"/>
      <c r="D9" s="398"/>
      <c r="E9" s="398"/>
      <c r="F9" s="398"/>
      <c r="G9" s="398"/>
      <c r="H9" s="398"/>
      <c r="I9" s="398"/>
      <c r="J9" s="409"/>
      <c r="K9" s="398"/>
      <c r="L9" s="398"/>
      <c r="M9" s="398"/>
      <c r="N9" s="201" t="s">
        <v>31</v>
      </c>
      <c r="O9" s="201" t="s">
        <v>32</v>
      </c>
      <c r="P9" s="201" t="s">
        <v>33</v>
      </c>
      <c r="Q9" s="201" t="s">
        <v>34</v>
      </c>
      <c r="R9" s="201" t="s">
        <v>35</v>
      </c>
      <c r="S9" s="201" t="s">
        <v>36</v>
      </c>
      <c r="T9" s="201" t="s">
        <v>149</v>
      </c>
      <c r="U9" s="398"/>
      <c r="V9" s="398"/>
      <c r="W9" s="398"/>
      <c r="X9" s="398"/>
      <c r="Y9" s="398"/>
      <c r="Z9" s="398"/>
      <c r="AA9" s="409"/>
    </row>
    <row r="10" spans="1:29" ht="17.25" customHeight="1" thickBot="1" x14ac:dyDescent="0.3">
      <c r="A10" s="202">
        <v>1</v>
      </c>
      <c r="B10" s="202">
        <v>2</v>
      </c>
      <c r="C10" s="202">
        <v>3</v>
      </c>
      <c r="D10" s="202">
        <v>4</v>
      </c>
      <c r="E10" s="202">
        <v>5</v>
      </c>
      <c r="F10" s="202">
        <v>6</v>
      </c>
      <c r="G10" s="202">
        <v>7</v>
      </c>
      <c r="H10" s="202">
        <v>8</v>
      </c>
      <c r="I10" s="202">
        <v>9</v>
      </c>
      <c r="J10" s="202">
        <v>10</v>
      </c>
      <c r="K10" s="202">
        <v>11</v>
      </c>
      <c r="L10" s="202">
        <v>12</v>
      </c>
      <c r="M10" s="202">
        <v>13</v>
      </c>
      <c r="N10" s="202">
        <v>14</v>
      </c>
      <c r="O10" s="202">
        <v>15</v>
      </c>
      <c r="P10" s="202">
        <v>16</v>
      </c>
      <c r="Q10" s="202">
        <v>17</v>
      </c>
      <c r="R10" s="202">
        <v>18</v>
      </c>
      <c r="S10" s="202">
        <v>19</v>
      </c>
      <c r="T10" s="202">
        <v>20</v>
      </c>
      <c r="U10" s="202">
        <v>21</v>
      </c>
      <c r="V10" s="202">
        <v>22</v>
      </c>
      <c r="W10" s="202">
        <v>23</v>
      </c>
      <c r="X10" s="202">
        <v>24</v>
      </c>
      <c r="Y10" s="202">
        <v>25</v>
      </c>
      <c r="Z10" s="202">
        <v>26</v>
      </c>
      <c r="AA10" s="202">
        <v>27</v>
      </c>
    </row>
    <row r="11" spans="1:29" s="69" customFormat="1" ht="16.5" customHeight="1" x14ac:dyDescent="0.25">
      <c r="A11" s="203">
        <v>6</v>
      </c>
      <c r="B11" s="203" t="s">
        <v>98</v>
      </c>
      <c r="C11" s="203" t="s">
        <v>159</v>
      </c>
      <c r="D11" s="203" t="s">
        <v>257</v>
      </c>
      <c r="E11" s="203" t="s">
        <v>212</v>
      </c>
      <c r="F11" s="203" t="s">
        <v>258</v>
      </c>
      <c r="G11" s="203" t="s">
        <v>259</v>
      </c>
      <c r="H11" s="203" t="s">
        <v>58</v>
      </c>
      <c r="I11" s="203">
        <v>1.92</v>
      </c>
      <c r="J11" s="203" t="s">
        <v>260</v>
      </c>
      <c r="K11" s="203">
        <v>0</v>
      </c>
      <c r="L11" s="203">
        <v>0</v>
      </c>
      <c r="M11" s="203">
        <v>15</v>
      </c>
      <c r="N11" s="203">
        <v>0</v>
      </c>
      <c r="O11" s="203">
        <v>0</v>
      </c>
      <c r="P11" s="203">
        <v>9</v>
      </c>
      <c r="Q11" s="203">
        <v>0</v>
      </c>
      <c r="R11" s="203">
        <v>0</v>
      </c>
      <c r="S11" s="203">
        <v>2</v>
      </c>
      <c r="T11" s="203">
        <v>7</v>
      </c>
      <c r="U11" s="203">
        <v>6</v>
      </c>
      <c r="V11" s="203">
        <v>0</v>
      </c>
      <c r="W11" s="203" t="s">
        <v>62</v>
      </c>
      <c r="X11" s="203" t="s">
        <v>261</v>
      </c>
      <c r="Y11" s="203" t="s">
        <v>195</v>
      </c>
      <c r="Z11" s="203"/>
      <c r="AA11" s="203">
        <v>1</v>
      </c>
      <c r="AB11" s="204"/>
      <c r="AC11" s="204"/>
    </row>
    <row r="12" spans="1:29" s="69" customFormat="1" ht="120" x14ac:dyDescent="0.25">
      <c r="A12" s="203">
        <v>1</v>
      </c>
      <c r="B12" s="203" t="s">
        <v>98</v>
      </c>
      <c r="C12" s="203" t="s">
        <v>61</v>
      </c>
      <c r="D12" s="203" t="s">
        <v>262</v>
      </c>
      <c r="E12" s="203" t="s">
        <v>212</v>
      </c>
      <c r="F12" s="203" t="s">
        <v>263</v>
      </c>
      <c r="G12" s="203" t="s">
        <v>264</v>
      </c>
      <c r="H12" s="203" t="s">
        <v>58</v>
      </c>
      <c r="I12" s="203">
        <v>22.67</v>
      </c>
      <c r="J12" s="203" t="s">
        <v>265</v>
      </c>
      <c r="K12" s="203">
        <v>0</v>
      </c>
      <c r="L12" s="203">
        <v>5</v>
      </c>
      <c r="M12" s="203">
        <v>7</v>
      </c>
      <c r="N12" s="203">
        <v>0</v>
      </c>
      <c r="O12" s="203">
        <v>5</v>
      </c>
      <c r="P12" s="203">
        <v>1</v>
      </c>
      <c r="Q12" s="203">
        <v>0</v>
      </c>
      <c r="R12" s="203">
        <v>0</v>
      </c>
      <c r="S12" s="203">
        <v>0</v>
      </c>
      <c r="T12" s="203">
        <v>6</v>
      </c>
      <c r="U12" s="203">
        <v>1</v>
      </c>
      <c r="V12" s="203">
        <v>0</v>
      </c>
      <c r="W12" s="203" t="s">
        <v>62</v>
      </c>
      <c r="X12" s="203" t="s">
        <v>261</v>
      </c>
      <c r="Y12" s="203" t="s">
        <v>195</v>
      </c>
      <c r="Z12" s="203"/>
      <c r="AA12" s="203">
        <v>1</v>
      </c>
      <c r="AB12" s="204"/>
      <c r="AC12" s="204"/>
    </row>
    <row r="13" spans="1:29" s="69" customFormat="1" ht="75" x14ac:dyDescent="0.25">
      <c r="A13" s="203">
        <v>3</v>
      </c>
      <c r="B13" s="203" t="s">
        <v>98</v>
      </c>
      <c r="C13" s="203" t="s">
        <v>61</v>
      </c>
      <c r="D13" s="203" t="s">
        <v>182</v>
      </c>
      <c r="E13" s="203" t="s">
        <v>212</v>
      </c>
      <c r="F13" s="203" t="s">
        <v>266</v>
      </c>
      <c r="G13" s="203" t="s">
        <v>267</v>
      </c>
      <c r="H13" s="203" t="s">
        <v>58</v>
      </c>
      <c r="I13" s="203">
        <v>22.58</v>
      </c>
      <c r="J13" s="203" t="s">
        <v>268</v>
      </c>
      <c r="K13" s="203">
        <v>0</v>
      </c>
      <c r="L13" s="203">
        <v>1</v>
      </c>
      <c r="M13" s="203">
        <v>2</v>
      </c>
      <c r="N13" s="203">
        <v>0</v>
      </c>
      <c r="O13" s="203">
        <v>1</v>
      </c>
      <c r="P13" s="203">
        <v>0</v>
      </c>
      <c r="Q13" s="203">
        <v>0</v>
      </c>
      <c r="R13" s="203">
        <v>0</v>
      </c>
      <c r="S13" s="203">
        <v>1</v>
      </c>
      <c r="T13" s="203">
        <v>0</v>
      </c>
      <c r="U13" s="203">
        <v>1</v>
      </c>
      <c r="V13" s="203">
        <v>0</v>
      </c>
      <c r="W13" s="203" t="s">
        <v>216</v>
      </c>
      <c r="X13" s="203" t="s">
        <v>269</v>
      </c>
      <c r="Y13" s="203" t="s">
        <v>270</v>
      </c>
      <c r="Z13" s="203" t="s">
        <v>163</v>
      </c>
      <c r="AA13" s="203">
        <v>0</v>
      </c>
      <c r="AB13" s="204"/>
      <c r="AC13" s="204"/>
    </row>
    <row r="14" spans="1:29" s="69" customFormat="1" ht="75" x14ac:dyDescent="0.25">
      <c r="A14" s="203">
        <v>2</v>
      </c>
      <c r="B14" s="203" t="s">
        <v>98</v>
      </c>
      <c r="C14" s="203" t="s">
        <v>61</v>
      </c>
      <c r="D14" s="203" t="s">
        <v>271</v>
      </c>
      <c r="E14" s="203" t="s">
        <v>212</v>
      </c>
      <c r="F14" s="203" t="s">
        <v>272</v>
      </c>
      <c r="G14" s="203" t="s">
        <v>273</v>
      </c>
      <c r="H14" s="203" t="s">
        <v>58</v>
      </c>
      <c r="I14" s="203">
        <v>21.15</v>
      </c>
      <c r="J14" s="203" t="s">
        <v>274</v>
      </c>
      <c r="K14" s="203">
        <v>0</v>
      </c>
      <c r="L14" s="203">
        <v>1</v>
      </c>
      <c r="M14" s="203">
        <v>1</v>
      </c>
      <c r="N14" s="203">
        <v>0</v>
      </c>
      <c r="O14" s="203">
        <v>0</v>
      </c>
      <c r="P14" s="203">
        <v>0</v>
      </c>
      <c r="Q14" s="203">
        <v>0</v>
      </c>
      <c r="R14" s="203">
        <v>0</v>
      </c>
      <c r="S14" s="203">
        <v>0</v>
      </c>
      <c r="T14" s="203">
        <v>0</v>
      </c>
      <c r="U14" s="203">
        <v>1</v>
      </c>
      <c r="V14" s="203">
        <v>0</v>
      </c>
      <c r="W14" s="203" t="s">
        <v>216</v>
      </c>
      <c r="X14" s="203" t="s">
        <v>269</v>
      </c>
      <c r="Y14" s="203" t="s">
        <v>270</v>
      </c>
      <c r="Z14" s="203" t="s">
        <v>163</v>
      </c>
      <c r="AA14" s="203">
        <v>1</v>
      </c>
      <c r="AB14" s="204"/>
      <c r="AC14" s="204"/>
    </row>
    <row r="15" spans="1:29" s="69" customFormat="1" ht="45" x14ac:dyDescent="0.25">
      <c r="A15" s="203">
        <v>4</v>
      </c>
      <c r="B15" s="203" t="s">
        <v>98</v>
      </c>
      <c r="C15" s="203" t="s">
        <v>61</v>
      </c>
      <c r="D15" s="203" t="s">
        <v>275</v>
      </c>
      <c r="E15" s="203" t="s">
        <v>276</v>
      </c>
      <c r="F15" s="203" t="s">
        <v>277</v>
      </c>
      <c r="G15" s="203" t="s">
        <v>278</v>
      </c>
      <c r="H15" s="203" t="s">
        <v>58</v>
      </c>
      <c r="I15" s="203">
        <v>8.5</v>
      </c>
      <c r="J15" s="203" t="s">
        <v>279</v>
      </c>
      <c r="K15" s="203">
        <v>0</v>
      </c>
      <c r="L15" s="203">
        <v>1</v>
      </c>
      <c r="M15" s="203">
        <v>10</v>
      </c>
      <c r="N15" s="203">
        <v>0</v>
      </c>
      <c r="O15" s="203">
        <v>1</v>
      </c>
      <c r="P15" s="203">
        <v>9</v>
      </c>
      <c r="Q15" s="203">
        <v>0</v>
      </c>
      <c r="R15" s="203">
        <v>0</v>
      </c>
      <c r="S15" s="203">
        <v>0</v>
      </c>
      <c r="T15" s="203">
        <v>10</v>
      </c>
      <c r="U15" s="203">
        <v>0</v>
      </c>
      <c r="V15" s="203">
        <v>0</v>
      </c>
      <c r="W15" s="203"/>
      <c r="X15" s="203" t="s">
        <v>269</v>
      </c>
      <c r="Y15" s="203" t="s">
        <v>270</v>
      </c>
      <c r="Z15" s="203" t="s">
        <v>163</v>
      </c>
      <c r="AA15" s="203">
        <v>0</v>
      </c>
      <c r="AB15" s="204"/>
      <c r="AC15" s="204"/>
    </row>
    <row r="16" spans="1:29" s="69" customFormat="1" ht="60" x14ac:dyDescent="0.25">
      <c r="A16" s="203">
        <v>5</v>
      </c>
      <c r="B16" s="203" t="s">
        <v>98</v>
      </c>
      <c r="C16" s="203" t="s">
        <v>61</v>
      </c>
      <c r="D16" s="203" t="s">
        <v>280</v>
      </c>
      <c r="E16" s="203" t="s">
        <v>212</v>
      </c>
      <c r="F16" s="203" t="s">
        <v>281</v>
      </c>
      <c r="G16" s="203" t="s">
        <v>282</v>
      </c>
      <c r="H16" s="203" t="s">
        <v>58</v>
      </c>
      <c r="I16" s="203">
        <v>16.170000000000002</v>
      </c>
      <c r="J16" s="203" t="s">
        <v>283</v>
      </c>
      <c r="K16" s="203">
        <v>0</v>
      </c>
      <c r="L16" s="203">
        <v>1</v>
      </c>
      <c r="M16" s="203">
        <v>13</v>
      </c>
      <c r="N16" s="203">
        <v>0</v>
      </c>
      <c r="O16" s="203">
        <v>0</v>
      </c>
      <c r="P16" s="203">
        <v>13</v>
      </c>
      <c r="Q16" s="203">
        <v>0</v>
      </c>
      <c r="R16" s="203">
        <v>0</v>
      </c>
      <c r="S16" s="203">
        <v>13</v>
      </c>
      <c r="T16" s="203">
        <v>0</v>
      </c>
      <c r="U16" s="203">
        <v>0</v>
      </c>
      <c r="V16" s="203">
        <v>0</v>
      </c>
      <c r="W16" s="203"/>
      <c r="X16" s="203" t="s">
        <v>269</v>
      </c>
      <c r="Y16" s="203" t="s">
        <v>270</v>
      </c>
      <c r="Z16" s="203" t="s">
        <v>163</v>
      </c>
      <c r="AA16" s="203">
        <v>0</v>
      </c>
      <c r="AB16" s="204"/>
      <c r="AC16" s="204"/>
    </row>
    <row r="17" spans="1:27" s="69" customFormat="1" x14ac:dyDescent="0.25">
      <c r="A17" s="329" t="s">
        <v>50</v>
      </c>
      <c r="B17" s="329"/>
      <c r="C17" s="329"/>
      <c r="D17" s="329"/>
      <c r="E17" s="329"/>
      <c r="F17" s="329"/>
      <c r="G17" s="329"/>
      <c r="H17" s="94" t="s">
        <v>51</v>
      </c>
      <c r="I17" s="95">
        <f>SUM(I21+I18)</f>
        <v>92.99</v>
      </c>
      <c r="J17" s="94" t="s">
        <v>52</v>
      </c>
      <c r="K17" s="94" t="s">
        <v>52</v>
      </c>
      <c r="L17" s="94" t="s">
        <v>52</v>
      </c>
      <c r="M17" s="95">
        <f>M18</f>
        <v>48</v>
      </c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</row>
    <row r="18" spans="1:27" s="69" customFormat="1" x14ac:dyDescent="0.25">
      <c r="A18" s="326" t="s">
        <v>53</v>
      </c>
      <c r="B18" s="326"/>
      <c r="C18" s="326"/>
      <c r="D18" s="326"/>
      <c r="E18" s="326"/>
      <c r="F18" s="326"/>
      <c r="G18" s="326"/>
      <c r="H18" s="96" t="s">
        <v>54</v>
      </c>
      <c r="I18" s="97">
        <v>92.99</v>
      </c>
      <c r="J18" s="96" t="s">
        <v>52</v>
      </c>
      <c r="K18" s="96" t="s">
        <v>52</v>
      </c>
      <c r="L18" s="96" t="s">
        <v>52</v>
      </c>
      <c r="M18" s="97">
        <v>48</v>
      </c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</row>
    <row r="19" spans="1:27" s="69" customFormat="1" x14ac:dyDescent="0.25">
      <c r="A19" s="326" t="s">
        <v>55</v>
      </c>
      <c r="B19" s="326"/>
      <c r="C19" s="326"/>
      <c r="D19" s="326"/>
      <c r="E19" s="326"/>
      <c r="F19" s="326"/>
      <c r="G19" s="326"/>
      <c r="H19" s="96" t="s">
        <v>56</v>
      </c>
      <c r="I19" s="97"/>
      <c r="J19" s="96" t="s">
        <v>52</v>
      </c>
      <c r="K19" s="96" t="s">
        <v>52</v>
      </c>
      <c r="L19" s="96" t="s">
        <v>52</v>
      </c>
      <c r="M19" s="97"/>
    </row>
    <row r="20" spans="1:27" s="69" customFormat="1" x14ac:dyDescent="0.25">
      <c r="A20" s="326" t="s">
        <v>57</v>
      </c>
      <c r="B20" s="326"/>
      <c r="C20" s="326"/>
      <c r="D20" s="326"/>
      <c r="E20" s="326"/>
      <c r="F20" s="326"/>
      <c r="G20" s="326"/>
      <c r="H20" s="96" t="s">
        <v>58</v>
      </c>
      <c r="I20" s="97"/>
      <c r="J20" s="96" t="s">
        <v>52</v>
      </c>
      <c r="K20" s="96" t="s">
        <v>52</v>
      </c>
      <c r="L20" s="96" t="s">
        <v>52</v>
      </c>
      <c r="M20" s="97"/>
    </row>
    <row r="21" spans="1:27" s="69" customFormat="1" x14ac:dyDescent="0.25">
      <c r="A21" s="326" t="s">
        <v>59</v>
      </c>
      <c r="B21" s="326"/>
      <c r="C21" s="326"/>
      <c r="D21" s="326"/>
      <c r="E21" s="326"/>
      <c r="F21" s="326"/>
      <c r="G21" s="326"/>
      <c r="H21" s="96" t="s">
        <v>60</v>
      </c>
      <c r="I21" s="97"/>
      <c r="J21" s="96" t="s">
        <v>52</v>
      </c>
      <c r="K21" s="96" t="s">
        <v>52</v>
      </c>
      <c r="L21" s="96" t="s">
        <v>52</v>
      </c>
      <c r="M21" s="97"/>
    </row>
    <row r="22" spans="1:27" s="69" customFormat="1" x14ac:dyDescent="0.25"/>
    <row r="23" spans="1:27" s="69" customFormat="1" x14ac:dyDescent="0.25"/>
    <row r="24" spans="1:27" s="69" customFormat="1" x14ac:dyDescent="0.25"/>
    <row r="25" spans="1:27" s="69" customFormat="1" x14ac:dyDescent="0.25"/>
    <row r="26" spans="1:27" s="69" customFormat="1" x14ac:dyDescent="0.25"/>
    <row r="27" spans="1:27" s="69" customFormat="1" x14ac:dyDescent="0.25"/>
    <row r="28" spans="1:27" s="69" customFormat="1" x14ac:dyDescent="0.25"/>
    <row r="29" spans="1:27" s="69" customFormat="1" x14ac:dyDescent="0.25"/>
    <row r="30" spans="1:27" s="69" customFormat="1" x14ac:dyDescent="0.25"/>
    <row r="31" spans="1:27" s="69" customFormat="1" x14ac:dyDescent="0.25"/>
    <row r="32" spans="1:27" s="69" customFormat="1" x14ac:dyDescent="0.25"/>
    <row r="33" s="69" customFormat="1" x14ac:dyDescent="0.25"/>
    <row r="34" s="69" customFormat="1" x14ac:dyDescent="0.25"/>
    <row r="35" s="69" customFormat="1" x14ac:dyDescent="0.25"/>
    <row r="36" s="69" customFormat="1" x14ac:dyDescent="0.25"/>
    <row r="37" s="69" customFormat="1" x14ac:dyDescent="0.25"/>
    <row r="38" s="69" customFormat="1" x14ac:dyDescent="0.25"/>
    <row r="39" s="69" customFormat="1" x14ac:dyDescent="0.25"/>
    <row r="40" s="69" customFormat="1" x14ac:dyDescent="0.25"/>
    <row r="41" s="69" customFormat="1" x14ac:dyDescent="0.25"/>
    <row r="42" s="69" customFormat="1" x14ac:dyDescent="0.25"/>
    <row r="43" s="69" customFormat="1" x14ac:dyDescent="0.25"/>
    <row r="44" s="69" customFormat="1" x14ac:dyDescent="0.25"/>
    <row r="45" s="69" customFormat="1" x14ac:dyDescent="0.25"/>
    <row r="46" s="69" customFormat="1" x14ac:dyDescent="0.25"/>
    <row r="47" s="69" customFormat="1" x14ac:dyDescent="0.25"/>
    <row r="48" s="69" customFormat="1" x14ac:dyDescent="0.25"/>
    <row r="49" s="69" customFormat="1" x14ac:dyDescent="0.25"/>
    <row r="50" s="69" customFormat="1" x14ac:dyDescent="0.25"/>
    <row r="51" s="69" customFormat="1" x14ac:dyDescent="0.25"/>
    <row r="52" s="69" customFormat="1" x14ac:dyDescent="0.25"/>
    <row r="53" s="69" customFormat="1" x14ac:dyDescent="0.25"/>
    <row r="54" s="69" customFormat="1" x14ac:dyDescent="0.25"/>
    <row r="55" s="69" customFormat="1" x14ac:dyDescent="0.25"/>
    <row r="56" s="69" customFormat="1" x14ac:dyDescent="0.25"/>
    <row r="57" s="69" customFormat="1" x14ac:dyDescent="0.25"/>
    <row r="58" s="69" customFormat="1" x14ac:dyDescent="0.25"/>
    <row r="59" s="69" customFormat="1" x14ac:dyDescent="0.25"/>
    <row r="60" s="69" customFormat="1" x14ac:dyDescent="0.25"/>
    <row r="61" s="69" customFormat="1" x14ac:dyDescent="0.25"/>
    <row r="62" s="69" customFormat="1" x14ac:dyDescent="0.25"/>
    <row r="63" s="69" customFormat="1" x14ac:dyDescent="0.25"/>
    <row r="64" s="69" customFormat="1" x14ac:dyDescent="0.25"/>
    <row r="65" s="69" customFormat="1" x14ac:dyDescent="0.25"/>
    <row r="66" s="69" customFormat="1" x14ac:dyDescent="0.25"/>
    <row r="67" s="69" customFormat="1" x14ac:dyDescent="0.25"/>
    <row r="68" s="69" customFormat="1" x14ac:dyDescent="0.25"/>
    <row r="69" s="69" customFormat="1" x14ac:dyDescent="0.25"/>
    <row r="70" s="69" customFormat="1" x14ac:dyDescent="0.25"/>
    <row r="71" s="69" customFormat="1" x14ac:dyDescent="0.25"/>
    <row r="72" s="69" customFormat="1" x14ac:dyDescent="0.25"/>
    <row r="73" s="69" customFormat="1" x14ac:dyDescent="0.25"/>
    <row r="74" s="69" customFormat="1" x14ac:dyDescent="0.25"/>
    <row r="75" s="69" customFormat="1" x14ac:dyDescent="0.25"/>
    <row r="76" s="69" customFormat="1" x14ac:dyDescent="0.25"/>
    <row r="77" s="69" customFormat="1" x14ac:dyDescent="0.25"/>
    <row r="78" s="69" customFormat="1" x14ac:dyDescent="0.25"/>
    <row r="79" s="69" customFormat="1" x14ac:dyDescent="0.25"/>
    <row r="80" s="69" customFormat="1" x14ac:dyDescent="0.25"/>
    <row r="81" s="69" customFormat="1" x14ac:dyDescent="0.25"/>
    <row r="82" s="69" customFormat="1" x14ac:dyDescent="0.25"/>
    <row r="83" s="69" customFormat="1" x14ac:dyDescent="0.25"/>
    <row r="84" s="69" customFormat="1" x14ac:dyDescent="0.25"/>
    <row r="85" s="69" customFormat="1" x14ac:dyDescent="0.25"/>
    <row r="86" s="69" customFormat="1" x14ac:dyDescent="0.25"/>
    <row r="87" s="69" customFormat="1" x14ac:dyDescent="0.25"/>
    <row r="88" s="69" customFormat="1" x14ac:dyDescent="0.25"/>
    <row r="89" s="69" customFormat="1" x14ac:dyDescent="0.25"/>
    <row r="90" s="69" customFormat="1" x14ac:dyDescent="0.25"/>
    <row r="91" s="69" customFormat="1" x14ac:dyDescent="0.25"/>
    <row r="92" s="69" customFormat="1" x14ac:dyDescent="0.25"/>
    <row r="93" s="69" customFormat="1" x14ac:dyDescent="0.25"/>
    <row r="94" s="69" customFormat="1" x14ac:dyDescent="0.25"/>
    <row r="95" s="69" customFormat="1" x14ac:dyDescent="0.25"/>
    <row r="96" s="69" customFormat="1" x14ac:dyDescent="0.25"/>
    <row r="97" s="69" customFormat="1" x14ac:dyDescent="0.25"/>
    <row r="98" s="69" customFormat="1" x14ac:dyDescent="0.25"/>
    <row r="99" s="69" customFormat="1" x14ac:dyDescent="0.25"/>
    <row r="100" s="69" customFormat="1" x14ac:dyDescent="0.25"/>
    <row r="101" s="69" customFormat="1" x14ac:dyDescent="0.25"/>
    <row r="102" s="69" customFormat="1" x14ac:dyDescent="0.25"/>
    <row r="103" s="69" customFormat="1" x14ac:dyDescent="0.25"/>
    <row r="104" s="69" customFormat="1" x14ac:dyDescent="0.25"/>
    <row r="105" s="69" customFormat="1" x14ac:dyDescent="0.25"/>
    <row r="106" s="69" customFormat="1" x14ac:dyDescent="0.25"/>
    <row r="107" s="69" customFormat="1" x14ac:dyDescent="0.25"/>
    <row r="108" s="69" customFormat="1" x14ac:dyDescent="0.25"/>
    <row r="109" s="69" customFormat="1" x14ac:dyDescent="0.25"/>
    <row r="110" s="69" customFormat="1" x14ac:dyDescent="0.25"/>
    <row r="111" s="69" customFormat="1" x14ac:dyDescent="0.25"/>
    <row r="112" s="69" customFormat="1" x14ac:dyDescent="0.25"/>
    <row r="113" s="69" customFormat="1" x14ac:dyDescent="0.25"/>
    <row r="114" s="69" customFormat="1" x14ac:dyDescent="0.25"/>
    <row r="115" s="69" customFormat="1" x14ac:dyDescent="0.25"/>
    <row r="116" s="69" customFormat="1" x14ac:dyDescent="0.25"/>
    <row r="117" s="69" customFormat="1" x14ac:dyDescent="0.25"/>
    <row r="118" s="69" customFormat="1" x14ac:dyDescent="0.25"/>
    <row r="119" s="69" customFormat="1" x14ac:dyDescent="0.25"/>
    <row r="120" s="69" customFormat="1" x14ac:dyDescent="0.25"/>
    <row r="121" s="69" customFormat="1" x14ac:dyDescent="0.25"/>
    <row r="122" s="69" customFormat="1" x14ac:dyDescent="0.25"/>
    <row r="123" s="69" customFormat="1" x14ac:dyDescent="0.25"/>
    <row r="124" s="69" customFormat="1" x14ac:dyDescent="0.25"/>
    <row r="125" s="69" customFormat="1" x14ac:dyDescent="0.25"/>
    <row r="126" s="69" customFormat="1" x14ac:dyDescent="0.25"/>
    <row r="127" s="69" customFormat="1" x14ac:dyDescent="0.25"/>
    <row r="128" s="69" customFormat="1" x14ac:dyDescent="0.25"/>
    <row r="129" s="69" customFormat="1" x14ac:dyDescent="0.25"/>
    <row r="130" s="69" customFormat="1" x14ac:dyDescent="0.25"/>
    <row r="131" s="69" customFormat="1" x14ac:dyDescent="0.25"/>
    <row r="132" s="69" customFormat="1" x14ac:dyDescent="0.25"/>
    <row r="133" s="69" customFormat="1" x14ac:dyDescent="0.25"/>
    <row r="134" s="69" customFormat="1" x14ac:dyDescent="0.25"/>
    <row r="135" s="69" customFormat="1" x14ac:dyDescent="0.25"/>
    <row r="136" s="69" customFormat="1" x14ac:dyDescent="0.25"/>
    <row r="137" s="69" customFormat="1" x14ac:dyDescent="0.25"/>
    <row r="138" s="69" customFormat="1" x14ac:dyDescent="0.25"/>
    <row r="139" s="69" customFormat="1" x14ac:dyDescent="0.25"/>
    <row r="140" s="69" customFormat="1" x14ac:dyDescent="0.25"/>
    <row r="141" s="69" customFormat="1" x14ac:dyDescent="0.25"/>
    <row r="142" s="69" customFormat="1" x14ac:dyDescent="0.25"/>
    <row r="143" s="69" customFormat="1" x14ac:dyDescent="0.25"/>
    <row r="144" s="69" customFormat="1" x14ac:dyDescent="0.25"/>
    <row r="145" s="69" customFormat="1" x14ac:dyDescent="0.25"/>
    <row r="146" s="69" customFormat="1" x14ac:dyDescent="0.25"/>
    <row r="147" s="69" customFormat="1" x14ac:dyDescent="0.25"/>
    <row r="148" s="69" customFormat="1" x14ac:dyDescent="0.25"/>
    <row r="149" s="69" customFormat="1" x14ac:dyDescent="0.25"/>
    <row r="150" s="69" customFormat="1" x14ac:dyDescent="0.25"/>
    <row r="151" s="69" customFormat="1" x14ac:dyDescent="0.25"/>
    <row r="152" s="69" customFormat="1" x14ac:dyDescent="0.25"/>
    <row r="153" s="69" customFormat="1" x14ac:dyDescent="0.25"/>
    <row r="154" s="69" customFormat="1" x14ac:dyDescent="0.25"/>
    <row r="155" s="69" customFormat="1" x14ac:dyDescent="0.25"/>
    <row r="156" s="69" customFormat="1" x14ac:dyDescent="0.25"/>
    <row r="157" s="69" customFormat="1" x14ac:dyDescent="0.25"/>
    <row r="158" s="69" customFormat="1" x14ac:dyDescent="0.25"/>
    <row r="159" s="69" customFormat="1" x14ac:dyDescent="0.25"/>
    <row r="160" s="69" customFormat="1" x14ac:dyDescent="0.25"/>
    <row r="161" s="69" customFormat="1" x14ac:dyDescent="0.25"/>
    <row r="162" s="69" customFormat="1" x14ac:dyDescent="0.25"/>
    <row r="163" s="69" customFormat="1" x14ac:dyDescent="0.25"/>
    <row r="164" s="69" customFormat="1" x14ac:dyDescent="0.25"/>
    <row r="165" s="69" customFormat="1" x14ac:dyDescent="0.25"/>
    <row r="166" s="69" customFormat="1" x14ac:dyDescent="0.25"/>
    <row r="167" s="69" customFormat="1" x14ac:dyDescent="0.25"/>
    <row r="168" s="69" customFormat="1" x14ac:dyDescent="0.25"/>
    <row r="169" s="69" customFormat="1" x14ac:dyDescent="0.25"/>
    <row r="170" s="69" customFormat="1" x14ac:dyDescent="0.25"/>
    <row r="171" s="69" customFormat="1" x14ac:dyDescent="0.25"/>
    <row r="172" s="69" customFormat="1" x14ac:dyDescent="0.25"/>
    <row r="173" s="69" customFormat="1" x14ac:dyDescent="0.25"/>
    <row r="174" s="69" customFormat="1" x14ac:dyDescent="0.25"/>
    <row r="175" s="69" customFormat="1" x14ac:dyDescent="0.25"/>
    <row r="176" s="69" customFormat="1" x14ac:dyDescent="0.25"/>
    <row r="177" s="69" customFormat="1" x14ac:dyDescent="0.25"/>
    <row r="178" s="69" customFormat="1" x14ac:dyDescent="0.25"/>
    <row r="179" s="69" customFormat="1" x14ac:dyDescent="0.25"/>
    <row r="180" s="69" customFormat="1" x14ac:dyDescent="0.25"/>
    <row r="181" s="69" customFormat="1" x14ac:dyDescent="0.25"/>
    <row r="182" s="69" customFormat="1" x14ac:dyDescent="0.25"/>
    <row r="183" s="69" customFormat="1" x14ac:dyDescent="0.25"/>
    <row r="184" s="69" customFormat="1" x14ac:dyDescent="0.25"/>
    <row r="185" s="69" customFormat="1" x14ac:dyDescent="0.25"/>
    <row r="186" s="69" customFormat="1" x14ac:dyDescent="0.25"/>
    <row r="187" s="69" customFormat="1" x14ac:dyDescent="0.25"/>
    <row r="188" s="69" customFormat="1" x14ac:dyDescent="0.25"/>
    <row r="189" s="69" customFormat="1" x14ac:dyDescent="0.25"/>
    <row r="190" s="69" customFormat="1" x14ac:dyDescent="0.25"/>
    <row r="191" s="69" customFormat="1" x14ac:dyDescent="0.25"/>
    <row r="192" s="69" customFormat="1" x14ac:dyDescent="0.25"/>
    <row r="193" s="69" customFormat="1" x14ac:dyDescent="0.25"/>
    <row r="194" s="69" customFormat="1" x14ac:dyDescent="0.25"/>
    <row r="195" s="69" customFormat="1" x14ac:dyDescent="0.25"/>
    <row r="196" s="69" customFormat="1" x14ac:dyDescent="0.25"/>
    <row r="197" s="69" customFormat="1" x14ac:dyDescent="0.25"/>
    <row r="198" s="69" customFormat="1" x14ac:dyDescent="0.25"/>
    <row r="199" s="69" customFormat="1" x14ac:dyDescent="0.25"/>
    <row r="200" s="69" customFormat="1" x14ac:dyDescent="0.25"/>
    <row r="201" s="69" customFormat="1" x14ac:dyDescent="0.25"/>
    <row r="202" s="69" customFormat="1" x14ac:dyDescent="0.25"/>
    <row r="203" s="69" customFormat="1" x14ac:dyDescent="0.25"/>
    <row r="204" s="69" customFormat="1" x14ac:dyDescent="0.25"/>
    <row r="205" s="69" customFormat="1" x14ac:dyDescent="0.25"/>
    <row r="206" s="69" customFormat="1" x14ac:dyDescent="0.25"/>
    <row r="207" s="69" customFormat="1" x14ac:dyDescent="0.25"/>
    <row r="208" s="69" customFormat="1" x14ac:dyDescent="0.25"/>
    <row r="209" s="69" customFormat="1" x14ac:dyDescent="0.25"/>
    <row r="210" s="69" customFormat="1" x14ac:dyDescent="0.25"/>
    <row r="211" s="69" customFormat="1" x14ac:dyDescent="0.25"/>
    <row r="212" s="69" customFormat="1" x14ac:dyDescent="0.25"/>
    <row r="213" s="69" customFormat="1" x14ac:dyDescent="0.25"/>
    <row r="214" s="69" customFormat="1" x14ac:dyDescent="0.25"/>
    <row r="215" s="69" customFormat="1" x14ac:dyDescent="0.25"/>
    <row r="216" s="69" customFormat="1" x14ac:dyDescent="0.25"/>
    <row r="217" s="69" customFormat="1" x14ac:dyDescent="0.25"/>
    <row r="218" s="69" customFormat="1" x14ac:dyDescent="0.25"/>
    <row r="219" s="69" customFormat="1" x14ac:dyDescent="0.25"/>
    <row r="220" s="69" customFormat="1" x14ac:dyDescent="0.25"/>
    <row r="221" s="69" customFormat="1" x14ac:dyDescent="0.25"/>
    <row r="222" s="69" customFormat="1" x14ac:dyDescent="0.25"/>
    <row r="223" s="69" customFormat="1" x14ac:dyDescent="0.25"/>
    <row r="224" s="69" customFormat="1" x14ac:dyDescent="0.25"/>
    <row r="225" s="69" customFormat="1" x14ac:dyDescent="0.25"/>
    <row r="226" s="69" customFormat="1" x14ac:dyDescent="0.25"/>
    <row r="227" s="69" customFormat="1" x14ac:dyDescent="0.25"/>
    <row r="228" s="69" customFormat="1" x14ac:dyDescent="0.25"/>
    <row r="229" s="69" customFormat="1" x14ac:dyDescent="0.25"/>
    <row r="230" s="69" customFormat="1" x14ac:dyDescent="0.25"/>
    <row r="231" s="69" customFormat="1" x14ac:dyDescent="0.25"/>
    <row r="232" s="69" customFormat="1" x14ac:dyDescent="0.25"/>
    <row r="233" s="69" customFormat="1" x14ac:dyDescent="0.25"/>
    <row r="234" s="69" customFormat="1" x14ac:dyDescent="0.25"/>
    <row r="235" s="69" customFormat="1" x14ac:dyDescent="0.25"/>
    <row r="236" s="69" customFormat="1" x14ac:dyDescent="0.25"/>
    <row r="237" s="69" customFormat="1" x14ac:dyDescent="0.25"/>
    <row r="238" s="69" customFormat="1" x14ac:dyDescent="0.25"/>
    <row r="239" s="69" customFormat="1" x14ac:dyDescent="0.25"/>
    <row r="240" s="69" customFormat="1" x14ac:dyDescent="0.25"/>
    <row r="241" s="69" customFormat="1" x14ac:dyDescent="0.25"/>
    <row r="242" s="69" customFormat="1" x14ac:dyDescent="0.25"/>
    <row r="243" s="69" customFormat="1" x14ac:dyDescent="0.25"/>
    <row r="244" s="69" customFormat="1" x14ac:dyDescent="0.25"/>
    <row r="245" s="69" customFormat="1" x14ac:dyDescent="0.25"/>
    <row r="246" s="69" customFormat="1" x14ac:dyDescent="0.25"/>
    <row r="247" s="69" customFormat="1" x14ac:dyDescent="0.25"/>
    <row r="248" s="69" customFormat="1" x14ac:dyDescent="0.25"/>
    <row r="249" s="69" customFormat="1" x14ac:dyDescent="0.25"/>
    <row r="250" s="69" customFormat="1" x14ac:dyDescent="0.25"/>
    <row r="251" s="69" customFormat="1" x14ac:dyDescent="0.25"/>
    <row r="252" s="69" customFormat="1" x14ac:dyDescent="0.25"/>
    <row r="253" s="69" customFormat="1" x14ac:dyDescent="0.25"/>
    <row r="254" s="69" customFormat="1" x14ac:dyDescent="0.25"/>
    <row r="255" s="69" customFormat="1" x14ac:dyDescent="0.25"/>
    <row r="256" s="69" customFormat="1" x14ac:dyDescent="0.25"/>
    <row r="257" s="69" customFormat="1" x14ac:dyDescent="0.25"/>
    <row r="258" s="69" customFormat="1" x14ac:dyDescent="0.25"/>
    <row r="259" s="69" customFormat="1" x14ac:dyDescent="0.25"/>
    <row r="260" s="69" customFormat="1" x14ac:dyDescent="0.25"/>
    <row r="261" s="69" customFormat="1" x14ac:dyDescent="0.25"/>
    <row r="262" s="69" customFormat="1" x14ac:dyDescent="0.25"/>
    <row r="263" s="69" customFormat="1" x14ac:dyDescent="0.25"/>
    <row r="264" s="69" customFormat="1" x14ac:dyDescent="0.25"/>
    <row r="265" s="69" customFormat="1" x14ac:dyDescent="0.25"/>
    <row r="266" s="69" customFormat="1" x14ac:dyDescent="0.25"/>
    <row r="267" s="69" customFormat="1" x14ac:dyDescent="0.25"/>
    <row r="268" s="69" customFormat="1" x14ac:dyDescent="0.25"/>
    <row r="269" s="69" customFormat="1" x14ac:dyDescent="0.25"/>
    <row r="270" s="69" customFormat="1" x14ac:dyDescent="0.25"/>
    <row r="271" s="69" customFormat="1" x14ac:dyDescent="0.25"/>
    <row r="272" s="69" customFormat="1" x14ac:dyDescent="0.25"/>
    <row r="273" s="69" customFormat="1" x14ac:dyDescent="0.25"/>
    <row r="274" s="69" customFormat="1" x14ac:dyDescent="0.25"/>
    <row r="275" s="69" customFormat="1" x14ac:dyDescent="0.25"/>
    <row r="276" s="69" customFormat="1" x14ac:dyDescent="0.25"/>
    <row r="277" s="69" customFormat="1" x14ac:dyDescent="0.25"/>
    <row r="278" s="69" customFormat="1" x14ac:dyDescent="0.25"/>
    <row r="279" s="69" customFormat="1" x14ac:dyDescent="0.25"/>
    <row r="280" s="69" customFormat="1" x14ac:dyDescent="0.25"/>
    <row r="281" s="69" customFormat="1" x14ac:dyDescent="0.25"/>
    <row r="282" s="69" customFormat="1" x14ac:dyDescent="0.25"/>
    <row r="283" s="69" customFormat="1" x14ac:dyDescent="0.25"/>
    <row r="284" s="69" customFormat="1" x14ac:dyDescent="0.25"/>
    <row r="285" s="69" customFormat="1" x14ac:dyDescent="0.25"/>
    <row r="286" s="69" customFormat="1" x14ac:dyDescent="0.25"/>
    <row r="287" s="69" customFormat="1" x14ac:dyDescent="0.25"/>
    <row r="288" s="69" customFormat="1" x14ac:dyDescent="0.25"/>
    <row r="289" s="69" customFormat="1" x14ac:dyDescent="0.25"/>
    <row r="290" s="69" customFormat="1" x14ac:dyDescent="0.25"/>
    <row r="291" s="69" customFormat="1" x14ac:dyDescent="0.25"/>
    <row r="292" s="69" customFormat="1" x14ac:dyDescent="0.25"/>
    <row r="293" s="69" customFormat="1" x14ac:dyDescent="0.25"/>
    <row r="294" s="69" customFormat="1" x14ac:dyDescent="0.25"/>
    <row r="295" s="69" customFormat="1" x14ac:dyDescent="0.25"/>
    <row r="296" s="69" customFormat="1" x14ac:dyDescent="0.25"/>
    <row r="297" s="69" customFormat="1" x14ac:dyDescent="0.25"/>
    <row r="298" s="69" customFormat="1" x14ac:dyDescent="0.25"/>
    <row r="299" s="69" customFormat="1" x14ac:dyDescent="0.25"/>
    <row r="300" s="69" customFormat="1" x14ac:dyDescent="0.25"/>
    <row r="301" s="69" customFormat="1" x14ac:dyDescent="0.25"/>
    <row r="302" s="69" customFormat="1" x14ac:dyDescent="0.25"/>
    <row r="303" s="69" customFormat="1" x14ac:dyDescent="0.25"/>
    <row r="304" s="69" customFormat="1" x14ac:dyDescent="0.25"/>
    <row r="305" s="69" customFormat="1" x14ac:dyDescent="0.25"/>
    <row r="306" s="69" customFormat="1" x14ac:dyDescent="0.25"/>
    <row r="307" s="69" customFormat="1" x14ac:dyDescent="0.25"/>
    <row r="308" s="69" customFormat="1" x14ac:dyDescent="0.25"/>
    <row r="309" s="69" customFormat="1" x14ac:dyDescent="0.25"/>
    <row r="310" s="69" customFormat="1" x14ac:dyDescent="0.25"/>
    <row r="311" s="69" customFormat="1" x14ac:dyDescent="0.25"/>
    <row r="312" s="69" customFormat="1" x14ac:dyDescent="0.25"/>
    <row r="313" s="69" customFormat="1" x14ac:dyDescent="0.25"/>
    <row r="314" s="69" customFormat="1" x14ac:dyDescent="0.25"/>
    <row r="315" s="69" customFormat="1" x14ac:dyDescent="0.25"/>
    <row r="316" s="69" customFormat="1" x14ac:dyDescent="0.25"/>
    <row r="317" s="69" customFormat="1" x14ac:dyDescent="0.25"/>
    <row r="318" s="69" customFormat="1" x14ac:dyDescent="0.25"/>
    <row r="319" s="69" customFormat="1" x14ac:dyDescent="0.25"/>
    <row r="320" s="69" customFormat="1" x14ac:dyDescent="0.25"/>
    <row r="321" s="69" customFormat="1" x14ac:dyDescent="0.25"/>
    <row r="322" s="69" customFormat="1" x14ac:dyDescent="0.25"/>
    <row r="323" s="69" customFormat="1" x14ac:dyDescent="0.25"/>
    <row r="324" s="69" customFormat="1" x14ac:dyDescent="0.25"/>
    <row r="325" s="69" customFormat="1" x14ac:dyDescent="0.25"/>
    <row r="326" s="69" customFormat="1" x14ac:dyDescent="0.25"/>
    <row r="327" s="69" customFormat="1" x14ac:dyDescent="0.25"/>
    <row r="328" s="69" customFormat="1" x14ac:dyDescent="0.25"/>
    <row r="329" s="69" customFormat="1" x14ac:dyDescent="0.25"/>
    <row r="330" s="69" customFormat="1" x14ac:dyDescent="0.25"/>
    <row r="331" s="69" customFormat="1" x14ac:dyDescent="0.25"/>
    <row r="332" s="69" customFormat="1" x14ac:dyDescent="0.25"/>
    <row r="333" s="69" customFormat="1" x14ac:dyDescent="0.25"/>
    <row r="334" s="69" customFormat="1" x14ac:dyDescent="0.25"/>
    <row r="335" s="69" customFormat="1" x14ac:dyDescent="0.25"/>
    <row r="336" s="69" customFormat="1" x14ac:dyDescent="0.25"/>
    <row r="337" s="69" customFormat="1" x14ac:dyDescent="0.25"/>
    <row r="338" s="69" customFormat="1" x14ac:dyDescent="0.25"/>
    <row r="339" s="69" customFormat="1" x14ac:dyDescent="0.25"/>
    <row r="340" s="69" customFormat="1" x14ac:dyDescent="0.25"/>
    <row r="341" s="69" customFormat="1" x14ac:dyDescent="0.25"/>
    <row r="342" s="69" customFormat="1" x14ac:dyDescent="0.25"/>
    <row r="343" s="69" customFormat="1" x14ac:dyDescent="0.25"/>
    <row r="344" s="69" customFormat="1" x14ac:dyDescent="0.25"/>
    <row r="345" s="69" customFormat="1" x14ac:dyDescent="0.25"/>
    <row r="346" s="69" customFormat="1" x14ac:dyDescent="0.25"/>
    <row r="347" s="69" customFormat="1" x14ac:dyDescent="0.25"/>
    <row r="348" s="69" customFormat="1" x14ac:dyDescent="0.25"/>
    <row r="349" s="69" customFormat="1" x14ac:dyDescent="0.25"/>
    <row r="350" s="69" customFormat="1" x14ac:dyDescent="0.25"/>
    <row r="351" s="69" customFormat="1" x14ac:dyDescent="0.25"/>
    <row r="352" s="69" customFormat="1" x14ac:dyDescent="0.25"/>
    <row r="353" s="69" customFormat="1" x14ac:dyDescent="0.25"/>
    <row r="354" s="69" customFormat="1" x14ac:dyDescent="0.25"/>
    <row r="355" s="69" customFormat="1" x14ac:dyDescent="0.25"/>
    <row r="356" s="69" customFormat="1" x14ac:dyDescent="0.25"/>
    <row r="357" s="69" customFormat="1" x14ac:dyDescent="0.25"/>
    <row r="358" s="69" customFormat="1" x14ac:dyDescent="0.25"/>
    <row r="359" s="69" customFormat="1" x14ac:dyDescent="0.25"/>
    <row r="360" s="69" customFormat="1" x14ac:dyDescent="0.25"/>
    <row r="361" s="69" customFormat="1" x14ac:dyDescent="0.25"/>
    <row r="362" s="69" customFormat="1" x14ac:dyDescent="0.25"/>
    <row r="363" s="69" customFormat="1" x14ac:dyDescent="0.25"/>
    <row r="364" s="69" customFormat="1" x14ac:dyDescent="0.25"/>
    <row r="365" s="69" customFormat="1" x14ac:dyDescent="0.25"/>
    <row r="366" s="69" customFormat="1" x14ac:dyDescent="0.25"/>
    <row r="367" s="69" customFormat="1" x14ac:dyDescent="0.25"/>
    <row r="368" s="69" customFormat="1" x14ac:dyDescent="0.25"/>
    <row r="369" s="69" customFormat="1" x14ac:dyDescent="0.25"/>
    <row r="370" s="69" customFormat="1" x14ac:dyDescent="0.25"/>
    <row r="371" s="69" customFormat="1" x14ac:dyDescent="0.25"/>
    <row r="372" s="69" customFormat="1" x14ac:dyDescent="0.25"/>
    <row r="373" s="69" customFormat="1" x14ac:dyDescent="0.25"/>
    <row r="374" s="69" customFormat="1" x14ac:dyDescent="0.25"/>
    <row r="375" s="69" customFormat="1" x14ac:dyDescent="0.25"/>
    <row r="376" s="69" customFormat="1" x14ac:dyDescent="0.25"/>
    <row r="377" s="69" customFormat="1" x14ac:dyDescent="0.25"/>
    <row r="378" s="69" customFormat="1" x14ac:dyDescent="0.25"/>
    <row r="379" s="69" customFormat="1" x14ac:dyDescent="0.25"/>
    <row r="380" s="69" customFormat="1" x14ac:dyDescent="0.25"/>
    <row r="381" s="69" customFormat="1" x14ac:dyDescent="0.25"/>
    <row r="382" s="69" customFormat="1" x14ac:dyDescent="0.25"/>
    <row r="383" s="69" customFormat="1" x14ac:dyDescent="0.25"/>
    <row r="384" s="69" customFormat="1" x14ac:dyDescent="0.25"/>
    <row r="385" s="69" customFormat="1" x14ac:dyDescent="0.25"/>
    <row r="386" s="69" customFormat="1" x14ac:dyDescent="0.25"/>
    <row r="387" s="69" customFormat="1" x14ac:dyDescent="0.25"/>
    <row r="388" s="69" customFormat="1" x14ac:dyDescent="0.25"/>
    <row r="389" s="69" customFormat="1" x14ac:dyDescent="0.25"/>
    <row r="390" s="69" customFormat="1" x14ac:dyDescent="0.25"/>
    <row r="391" s="69" customFormat="1" x14ac:dyDescent="0.25"/>
    <row r="392" s="69" customFormat="1" x14ac:dyDescent="0.25"/>
    <row r="393" s="69" customFormat="1" x14ac:dyDescent="0.25"/>
    <row r="394" s="69" customFormat="1" x14ac:dyDescent="0.25"/>
    <row r="395" s="69" customFormat="1" x14ac:dyDescent="0.25"/>
    <row r="396" s="69" customFormat="1" x14ac:dyDescent="0.25"/>
    <row r="397" s="69" customFormat="1" x14ac:dyDescent="0.25"/>
    <row r="398" s="69" customFormat="1" x14ac:dyDescent="0.25"/>
    <row r="399" s="69" customFormat="1" x14ac:dyDescent="0.25"/>
    <row r="400" s="69" customFormat="1" x14ac:dyDescent="0.25"/>
    <row r="401" s="69" customFormat="1" x14ac:dyDescent="0.25"/>
    <row r="402" s="69" customFormat="1" x14ac:dyDescent="0.25"/>
    <row r="403" s="69" customFormat="1" x14ac:dyDescent="0.25"/>
    <row r="404" s="69" customFormat="1" x14ac:dyDescent="0.25"/>
    <row r="405" s="69" customFormat="1" x14ac:dyDescent="0.25"/>
    <row r="406" s="69" customFormat="1" x14ac:dyDescent="0.25"/>
    <row r="407" s="69" customFormat="1" x14ac:dyDescent="0.25"/>
    <row r="408" s="69" customFormat="1" x14ac:dyDescent="0.25"/>
    <row r="409" s="69" customFormat="1" x14ac:dyDescent="0.25"/>
    <row r="410" s="69" customFormat="1" x14ac:dyDescent="0.25"/>
    <row r="411" s="69" customFormat="1" x14ac:dyDescent="0.25"/>
    <row r="412" s="69" customFormat="1" x14ac:dyDescent="0.25"/>
    <row r="413" s="69" customFormat="1" x14ac:dyDescent="0.25"/>
    <row r="414" s="69" customFormat="1" x14ac:dyDescent="0.25"/>
    <row r="415" s="69" customFormat="1" x14ac:dyDescent="0.25"/>
    <row r="416" s="69" customFormat="1" x14ac:dyDescent="0.25"/>
    <row r="417" s="69" customFormat="1" x14ac:dyDescent="0.25"/>
    <row r="418" s="69" customFormat="1" x14ac:dyDescent="0.25"/>
    <row r="419" s="69" customFormat="1" x14ac:dyDescent="0.25"/>
    <row r="420" s="69" customFormat="1" x14ac:dyDescent="0.25"/>
    <row r="421" s="69" customFormat="1" x14ac:dyDescent="0.25"/>
    <row r="422" s="69" customFormat="1" x14ac:dyDescent="0.25"/>
    <row r="423" s="69" customFormat="1" x14ac:dyDescent="0.25"/>
    <row r="424" s="69" customFormat="1" x14ac:dyDescent="0.25"/>
    <row r="425" s="69" customFormat="1" x14ac:dyDescent="0.25"/>
    <row r="426" s="69" customFormat="1" x14ac:dyDescent="0.25"/>
    <row r="427" s="69" customFormat="1" x14ac:dyDescent="0.25"/>
    <row r="428" s="69" customFormat="1" x14ac:dyDescent="0.25"/>
    <row r="429" s="69" customFormat="1" x14ac:dyDescent="0.25"/>
    <row r="430" s="69" customFormat="1" x14ac:dyDescent="0.25"/>
    <row r="431" s="69" customFormat="1" x14ac:dyDescent="0.25"/>
    <row r="432" s="69" customFormat="1" x14ac:dyDescent="0.25"/>
    <row r="433" s="69" customFormat="1" x14ac:dyDescent="0.25"/>
    <row r="434" s="69" customFormat="1" x14ac:dyDescent="0.25"/>
    <row r="435" s="69" customFormat="1" x14ac:dyDescent="0.25"/>
    <row r="436" s="69" customFormat="1" x14ac:dyDescent="0.25"/>
    <row r="437" s="69" customFormat="1" x14ac:dyDescent="0.25"/>
    <row r="438" s="69" customFormat="1" x14ac:dyDescent="0.25"/>
    <row r="439" s="69" customFormat="1" x14ac:dyDescent="0.25"/>
    <row r="440" s="69" customFormat="1" x14ac:dyDescent="0.25"/>
    <row r="441" s="69" customFormat="1" x14ac:dyDescent="0.25"/>
    <row r="442" s="69" customFormat="1" x14ac:dyDescent="0.25"/>
    <row r="443" s="69" customFormat="1" x14ac:dyDescent="0.25"/>
    <row r="444" s="69" customFormat="1" x14ac:dyDescent="0.25"/>
    <row r="445" s="69" customFormat="1" x14ac:dyDescent="0.25"/>
    <row r="446" s="69" customFormat="1" x14ac:dyDescent="0.25"/>
    <row r="447" s="69" customFormat="1" x14ac:dyDescent="0.25"/>
    <row r="448" s="69" customFormat="1" x14ac:dyDescent="0.25"/>
    <row r="449" s="69" customFormat="1" x14ac:dyDescent="0.25"/>
    <row r="450" s="69" customFormat="1" x14ac:dyDescent="0.25"/>
    <row r="451" s="69" customFormat="1" x14ac:dyDescent="0.25"/>
    <row r="452" s="69" customFormat="1" x14ac:dyDescent="0.25"/>
    <row r="453" s="69" customFormat="1" x14ac:dyDescent="0.25"/>
    <row r="454" s="69" customFormat="1" x14ac:dyDescent="0.25"/>
    <row r="455" s="69" customFormat="1" x14ac:dyDescent="0.25"/>
    <row r="456" s="69" customFormat="1" x14ac:dyDescent="0.25"/>
    <row r="457" s="69" customFormat="1" x14ac:dyDescent="0.25"/>
    <row r="458" s="69" customFormat="1" x14ac:dyDescent="0.25"/>
    <row r="459" s="69" customFormat="1" x14ac:dyDescent="0.25"/>
    <row r="460" s="69" customFormat="1" x14ac:dyDescent="0.25"/>
    <row r="461" s="69" customFormat="1" x14ac:dyDescent="0.25"/>
    <row r="462" s="69" customFormat="1" x14ac:dyDescent="0.25"/>
    <row r="463" s="69" customFormat="1" x14ac:dyDescent="0.25"/>
    <row r="464" s="69" customFormat="1" x14ac:dyDescent="0.25"/>
    <row r="465" s="69" customFormat="1" x14ac:dyDescent="0.25"/>
    <row r="466" s="69" customFormat="1" x14ac:dyDescent="0.25"/>
    <row r="467" s="69" customFormat="1" x14ac:dyDescent="0.25"/>
    <row r="468" s="69" customFormat="1" x14ac:dyDescent="0.25"/>
    <row r="469" s="69" customFormat="1" x14ac:dyDescent="0.25"/>
    <row r="470" s="69" customFormat="1" x14ac:dyDescent="0.25"/>
    <row r="471" s="69" customFormat="1" x14ac:dyDescent="0.25"/>
    <row r="472" s="69" customFormat="1" x14ac:dyDescent="0.25"/>
    <row r="473" s="69" customFormat="1" x14ac:dyDescent="0.25"/>
    <row r="474" s="69" customFormat="1" x14ac:dyDescent="0.25"/>
    <row r="475" s="69" customFormat="1" x14ac:dyDescent="0.25"/>
    <row r="476" s="69" customFormat="1" x14ac:dyDescent="0.25"/>
    <row r="477" s="69" customFormat="1" x14ac:dyDescent="0.25"/>
    <row r="478" s="69" customFormat="1" x14ac:dyDescent="0.25"/>
    <row r="479" s="69" customFormat="1" x14ac:dyDescent="0.25"/>
    <row r="480" s="69" customFormat="1" x14ac:dyDescent="0.25"/>
    <row r="481" s="69" customFormat="1" x14ac:dyDescent="0.25"/>
    <row r="482" s="69" customFormat="1" x14ac:dyDescent="0.25"/>
    <row r="483" s="69" customFormat="1" x14ac:dyDescent="0.25"/>
    <row r="484" s="69" customFormat="1" x14ac:dyDescent="0.25"/>
    <row r="485" s="69" customFormat="1" x14ac:dyDescent="0.25"/>
    <row r="486" s="69" customFormat="1" x14ac:dyDescent="0.25"/>
    <row r="487" s="69" customFormat="1" x14ac:dyDescent="0.25"/>
    <row r="488" s="69" customFormat="1" x14ac:dyDescent="0.25"/>
    <row r="489" s="69" customFormat="1" x14ac:dyDescent="0.25"/>
    <row r="490" s="69" customFormat="1" x14ac:dyDescent="0.25"/>
    <row r="491" s="69" customFormat="1" x14ac:dyDescent="0.25"/>
    <row r="492" s="69" customFormat="1" x14ac:dyDescent="0.25"/>
    <row r="493" s="69" customFormat="1" x14ac:dyDescent="0.25"/>
    <row r="494" s="69" customFormat="1" x14ac:dyDescent="0.25"/>
    <row r="495" s="69" customFormat="1" x14ac:dyDescent="0.25"/>
    <row r="496" s="69" customFormat="1" x14ac:dyDescent="0.25"/>
    <row r="497" s="69" customFormat="1" x14ac:dyDescent="0.25"/>
    <row r="498" s="69" customFormat="1" x14ac:dyDescent="0.25"/>
    <row r="499" s="69" customFormat="1" x14ac:dyDescent="0.25"/>
    <row r="500" s="69" customFormat="1" x14ac:dyDescent="0.25"/>
    <row r="501" s="69" customFormat="1" x14ac:dyDescent="0.25"/>
    <row r="502" s="69" customFormat="1" x14ac:dyDescent="0.25"/>
    <row r="503" s="69" customFormat="1" x14ac:dyDescent="0.25"/>
    <row r="504" s="69" customFormat="1" x14ac:dyDescent="0.25"/>
    <row r="505" s="69" customFormat="1" x14ac:dyDescent="0.25"/>
    <row r="506" s="69" customFormat="1" x14ac:dyDescent="0.25"/>
    <row r="507" s="69" customFormat="1" x14ac:dyDescent="0.25"/>
    <row r="508" s="69" customFormat="1" x14ac:dyDescent="0.25"/>
    <row r="509" s="69" customFormat="1" x14ac:dyDescent="0.25"/>
    <row r="510" s="69" customFormat="1" x14ac:dyDescent="0.25"/>
    <row r="511" s="69" customFormat="1" x14ac:dyDescent="0.25"/>
    <row r="512" s="69" customFormat="1" x14ac:dyDescent="0.25"/>
    <row r="513" s="69" customFormat="1" x14ac:dyDescent="0.25"/>
    <row r="514" s="69" customFormat="1" x14ac:dyDescent="0.25"/>
    <row r="515" s="69" customFormat="1" x14ac:dyDescent="0.25"/>
    <row r="516" s="69" customFormat="1" x14ac:dyDescent="0.25"/>
    <row r="517" s="69" customFormat="1" x14ac:dyDescent="0.25"/>
    <row r="518" s="69" customFormat="1" x14ac:dyDescent="0.25"/>
    <row r="519" s="69" customFormat="1" x14ac:dyDescent="0.25"/>
    <row r="520" s="69" customFormat="1" x14ac:dyDescent="0.25"/>
    <row r="521" s="69" customFormat="1" x14ac:dyDescent="0.25"/>
    <row r="522" s="69" customFormat="1" x14ac:dyDescent="0.25"/>
    <row r="523" s="69" customFormat="1" x14ac:dyDescent="0.25"/>
    <row r="524" s="69" customFormat="1" x14ac:dyDescent="0.25"/>
    <row r="525" s="69" customFormat="1" x14ac:dyDescent="0.25"/>
    <row r="526" s="69" customFormat="1" x14ac:dyDescent="0.25"/>
    <row r="527" s="69" customFormat="1" x14ac:dyDescent="0.25"/>
    <row r="528" s="69" customFormat="1" x14ac:dyDescent="0.25"/>
    <row r="529" s="69" customFormat="1" x14ac:dyDescent="0.25"/>
    <row r="530" s="69" customFormat="1" x14ac:dyDescent="0.25"/>
    <row r="531" s="69" customFormat="1" x14ac:dyDescent="0.25"/>
    <row r="532" s="69" customFormat="1" x14ac:dyDescent="0.25"/>
    <row r="533" s="69" customFormat="1" x14ac:dyDescent="0.25"/>
    <row r="534" s="69" customFormat="1" x14ac:dyDescent="0.25"/>
    <row r="535" s="69" customFormat="1" x14ac:dyDescent="0.25"/>
    <row r="536" s="69" customFormat="1" x14ac:dyDescent="0.25"/>
    <row r="537" s="69" customFormat="1" x14ac:dyDescent="0.25"/>
    <row r="538" s="69" customFormat="1" x14ac:dyDescent="0.25"/>
    <row r="539" s="69" customFormat="1" x14ac:dyDescent="0.25"/>
    <row r="540" s="69" customFormat="1" x14ac:dyDescent="0.25"/>
    <row r="541" s="69" customFormat="1" x14ac:dyDescent="0.25"/>
    <row r="542" s="69" customFormat="1" x14ac:dyDescent="0.25"/>
    <row r="543" s="69" customFormat="1" x14ac:dyDescent="0.25"/>
    <row r="544" s="69" customFormat="1" x14ac:dyDescent="0.25"/>
    <row r="545" s="69" customFormat="1" x14ac:dyDescent="0.25"/>
    <row r="546" s="69" customFormat="1" x14ac:dyDescent="0.25"/>
    <row r="547" s="69" customFormat="1" x14ac:dyDescent="0.25"/>
    <row r="548" s="69" customFormat="1" x14ac:dyDescent="0.25"/>
    <row r="549" s="69" customFormat="1" x14ac:dyDescent="0.25"/>
    <row r="550" s="69" customFormat="1" x14ac:dyDescent="0.25"/>
    <row r="551" s="69" customFormat="1" x14ac:dyDescent="0.25"/>
    <row r="552" s="69" customFormat="1" x14ac:dyDescent="0.25"/>
    <row r="553" s="69" customFormat="1" x14ac:dyDescent="0.25"/>
    <row r="554" s="69" customFormat="1" x14ac:dyDescent="0.25"/>
    <row r="555" s="69" customFormat="1" x14ac:dyDescent="0.25"/>
    <row r="556" s="69" customFormat="1" x14ac:dyDescent="0.25"/>
    <row r="557" s="69" customFormat="1" x14ac:dyDescent="0.25"/>
    <row r="558" s="69" customFormat="1" x14ac:dyDescent="0.25"/>
    <row r="559" s="69" customFormat="1" x14ac:dyDescent="0.25"/>
    <row r="560" s="69" customFormat="1" x14ac:dyDescent="0.25"/>
    <row r="561" s="69" customFormat="1" x14ac:dyDescent="0.25"/>
    <row r="562" s="69" customFormat="1" x14ac:dyDescent="0.25"/>
    <row r="563" s="69" customFormat="1" x14ac:dyDescent="0.25"/>
    <row r="564" s="69" customFormat="1" x14ac:dyDescent="0.25"/>
    <row r="565" s="69" customFormat="1" x14ac:dyDescent="0.25"/>
    <row r="566" s="69" customFormat="1" x14ac:dyDescent="0.25"/>
    <row r="567" s="69" customFormat="1" x14ac:dyDescent="0.25"/>
    <row r="568" s="69" customFormat="1" x14ac:dyDescent="0.25"/>
    <row r="569" s="69" customFormat="1" x14ac:dyDescent="0.25"/>
    <row r="570" s="69" customFormat="1" x14ac:dyDescent="0.25"/>
    <row r="571" s="69" customFormat="1" x14ac:dyDescent="0.25"/>
    <row r="572" s="69" customFormat="1" x14ac:dyDescent="0.25"/>
    <row r="573" s="69" customFormat="1" x14ac:dyDescent="0.25"/>
    <row r="574" s="69" customFormat="1" x14ac:dyDescent="0.25"/>
    <row r="575" s="69" customFormat="1" x14ac:dyDescent="0.25"/>
    <row r="576" s="69" customFormat="1" x14ac:dyDescent="0.25"/>
    <row r="577" s="69" customFormat="1" x14ac:dyDescent="0.25"/>
    <row r="578" s="69" customFormat="1" x14ac:dyDescent="0.25"/>
    <row r="579" s="69" customFormat="1" x14ac:dyDescent="0.25"/>
    <row r="580" s="69" customFormat="1" x14ac:dyDescent="0.25"/>
    <row r="581" s="69" customFormat="1" x14ac:dyDescent="0.25"/>
    <row r="582" s="69" customFormat="1" x14ac:dyDescent="0.25"/>
    <row r="583" s="69" customFormat="1" x14ac:dyDescent="0.25"/>
    <row r="584" s="69" customFormat="1" x14ac:dyDescent="0.25"/>
    <row r="585" s="69" customFormat="1" x14ac:dyDescent="0.25"/>
    <row r="586" s="69" customFormat="1" x14ac:dyDescent="0.25"/>
    <row r="587" s="69" customFormat="1" x14ac:dyDescent="0.25"/>
    <row r="588" s="69" customFormat="1" x14ac:dyDescent="0.25"/>
    <row r="589" s="69" customFormat="1" x14ac:dyDescent="0.25"/>
    <row r="590" s="69" customFormat="1" x14ac:dyDescent="0.25"/>
    <row r="591" s="69" customFormat="1" x14ac:dyDescent="0.25"/>
    <row r="592" s="69" customFormat="1" x14ac:dyDescent="0.25"/>
    <row r="593" s="69" customFormat="1" x14ac:dyDescent="0.25"/>
    <row r="594" s="69" customFormat="1" x14ac:dyDescent="0.25"/>
    <row r="595" s="69" customFormat="1" x14ac:dyDescent="0.25"/>
    <row r="596" s="69" customFormat="1" x14ac:dyDescent="0.25"/>
    <row r="597" s="69" customFormat="1" x14ac:dyDescent="0.25"/>
    <row r="598" s="69" customFormat="1" x14ac:dyDescent="0.25"/>
    <row r="599" s="69" customFormat="1" x14ac:dyDescent="0.25"/>
    <row r="600" s="69" customFormat="1" x14ac:dyDescent="0.25"/>
    <row r="601" s="69" customFormat="1" x14ac:dyDescent="0.25"/>
    <row r="602" s="69" customFormat="1" x14ac:dyDescent="0.25"/>
    <row r="603" s="69" customFormat="1" x14ac:dyDescent="0.25"/>
    <row r="604" s="69" customFormat="1" x14ac:dyDescent="0.25"/>
    <row r="605" s="69" customFormat="1" x14ac:dyDescent="0.25"/>
    <row r="606" s="69" customFormat="1" x14ac:dyDescent="0.25"/>
    <row r="607" s="69" customFormat="1" x14ac:dyDescent="0.25"/>
    <row r="608" s="69" customFormat="1" x14ac:dyDescent="0.25"/>
    <row r="609" s="69" customFormat="1" x14ac:dyDescent="0.25"/>
    <row r="610" s="69" customFormat="1" x14ac:dyDescent="0.25"/>
    <row r="611" s="69" customFormat="1" x14ac:dyDescent="0.25"/>
    <row r="612" s="69" customFormat="1" x14ac:dyDescent="0.25"/>
    <row r="613" s="69" customFormat="1" x14ac:dyDescent="0.25"/>
    <row r="614" s="69" customFormat="1" x14ac:dyDescent="0.25"/>
    <row r="615" s="69" customFormat="1" x14ac:dyDescent="0.25"/>
    <row r="616" s="69" customFormat="1" x14ac:dyDescent="0.25"/>
    <row r="617" s="69" customFormat="1" x14ac:dyDescent="0.25"/>
    <row r="618" s="69" customFormat="1" x14ac:dyDescent="0.25"/>
    <row r="619" s="69" customFormat="1" x14ac:dyDescent="0.25"/>
    <row r="620" s="69" customFormat="1" x14ac:dyDescent="0.25"/>
    <row r="621" s="69" customFormat="1" x14ac:dyDescent="0.25"/>
    <row r="622" s="69" customFormat="1" x14ac:dyDescent="0.25"/>
    <row r="623" s="69" customFormat="1" x14ac:dyDescent="0.25"/>
    <row r="624" s="69" customFormat="1" x14ac:dyDescent="0.25"/>
    <row r="625" s="69" customFormat="1" x14ac:dyDescent="0.25"/>
    <row r="626" s="69" customFormat="1" x14ac:dyDescent="0.25"/>
    <row r="627" s="69" customFormat="1" x14ac:dyDescent="0.25"/>
    <row r="628" s="69" customFormat="1" x14ac:dyDescent="0.25"/>
    <row r="629" s="69" customFormat="1" x14ac:dyDescent="0.25"/>
    <row r="630" s="69" customFormat="1" x14ac:dyDescent="0.25"/>
    <row r="631" s="69" customFormat="1" x14ac:dyDescent="0.25"/>
    <row r="632" s="69" customFormat="1" x14ac:dyDescent="0.25"/>
    <row r="633" s="69" customFormat="1" x14ac:dyDescent="0.25"/>
    <row r="634" s="69" customFormat="1" x14ac:dyDescent="0.25"/>
    <row r="635" s="69" customFormat="1" x14ac:dyDescent="0.25"/>
    <row r="636" s="69" customFormat="1" x14ac:dyDescent="0.25"/>
    <row r="637" s="69" customFormat="1" x14ac:dyDescent="0.25"/>
    <row r="638" s="69" customFormat="1" x14ac:dyDescent="0.25"/>
    <row r="639" s="69" customFormat="1" x14ac:dyDescent="0.25"/>
    <row r="640" s="69" customFormat="1" x14ac:dyDescent="0.25"/>
    <row r="641" s="69" customFormat="1" x14ac:dyDescent="0.25"/>
    <row r="642" s="69" customFormat="1" x14ac:dyDescent="0.25"/>
    <row r="643" s="69" customFormat="1" x14ac:dyDescent="0.25"/>
    <row r="644" s="69" customFormat="1" x14ac:dyDescent="0.25"/>
    <row r="645" s="69" customFormat="1" x14ac:dyDescent="0.25"/>
    <row r="646" s="69" customFormat="1" x14ac:dyDescent="0.25"/>
    <row r="647" s="69" customFormat="1" x14ac:dyDescent="0.25"/>
    <row r="648" s="69" customFormat="1" x14ac:dyDescent="0.25"/>
    <row r="649" s="69" customFormat="1" x14ac:dyDescent="0.25"/>
    <row r="650" s="69" customFormat="1" x14ac:dyDescent="0.25"/>
    <row r="651" s="69" customFormat="1" x14ac:dyDescent="0.25"/>
    <row r="652" s="69" customFormat="1" x14ac:dyDescent="0.25"/>
    <row r="653" s="69" customFormat="1" x14ac:dyDescent="0.25"/>
    <row r="654" s="69" customFormat="1" x14ac:dyDescent="0.25"/>
    <row r="655" s="69" customFormat="1" x14ac:dyDescent="0.25"/>
    <row r="656" s="69" customFormat="1" x14ac:dyDescent="0.25"/>
    <row r="657" s="69" customFormat="1" x14ac:dyDescent="0.25"/>
    <row r="658" s="69" customFormat="1" x14ac:dyDescent="0.25"/>
    <row r="659" s="69" customFormat="1" x14ac:dyDescent="0.25"/>
    <row r="660" s="69" customFormat="1" x14ac:dyDescent="0.25"/>
    <row r="661" s="69" customFormat="1" x14ac:dyDescent="0.25"/>
    <row r="662" s="69" customFormat="1" x14ac:dyDescent="0.25"/>
    <row r="663" s="69" customFormat="1" x14ac:dyDescent="0.25"/>
    <row r="664" s="69" customFormat="1" x14ac:dyDescent="0.25"/>
    <row r="665" s="69" customFormat="1" x14ac:dyDescent="0.25"/>
    <row r="666" s="69" customFormat="1" x14ac:dyDescent="0.25"/>
    <row r="667" s="69" customFormat="1" x14ac:dyDescent="0.25"/>
    <row r="668" s="69" customFormat="1" x14ac:dyDescent="0.25"/>
    <row r="669" s="69" customFormat="1" x14ac:dyDescent="0.25"/>
    <row r="670" s="69" customFormat="1" x14ac:dyDescent="0.25"/>
    <row r="671" s="69" customFormat="1" x14ac:dyDescent="0.25"/>
    <row r="672" s="69" customFormat="1" x14ac:dyDescent="0.25"/>
    <row r="673" s="69" customFormat="1" x14ac:dyDescent="0.25"/>
    <row r="674" s="69" customFormat="1" x14ac:dyDescent="0.25"/>
    <row r="675" s="69" customFormat="1" x14ac:dyDescent="0.25"/>
    <row r="676" s="69" customFormat="1" x14ac:dyDescent="0.25"/>
    <row r="677" s="69" customFormat="1" x14ac:dyDescent="0.25"/>
    <row r="678" s="69" customFormat="1" x14ac:dyDescent="0.25"/>
    <row r="679" s="69" customFormat="1" x14ac:dyDescent="0.25"/>
    <row r="680" s="69" customFormat="1" x14ac:dyDescent="0.25"/>
    <row r="681" s="69" customFormat="1" x14ac:dyDescent="0.25"/>
    <row r="682" s="69" customFormat="1" x14ac:dyDescent="0.25"/>
    <row r="683" s="69" customFormat="1" x14ac:dyDescent="0.25"/>
    <row r="684" s="69" customFormat="1" x14ac:dyDescent="0.25"/>
    <row r="685" s="69" customFormat="1" x14ac:dyDescent="0.25"/>
    <row r="686" s="69" customFormat="1" x14ac:dyDescent="0.25"/>
    <row r="687" s="69" customFormat="1" x14ac:dyDescent="0.25"/>
    <row r="688" s="69" customFormat="1" x14ac:dyDescent="0.25"/>
    <row r="689" s="69" customFormat="1" x14ac:dyDescent="0.25"/>
    <row r="690" s="69" customFormat="1" x14ac:dyDescent="0.25"/>
    <row r="691" s="69" customFormat="1" x14ac:dyDescent="0.25"/>
    <row r="692" s="69" customFormat="1" x14ac:dyDescent="0.25"/>
    <row r="693" s="69" customFormat="1" x14ac:dyDescent="0.25"/>
    <row r="694" s="69" customFormat="1" x14ac:dyDescent="0.25"/>
    <row r="695" s="69" customFormat="1" x14ac:dyDescent="0.25"/>
    <row r="696" s="69" customFormat="1" x14ac:dyDescent="0.25"/>
    <row r="697" s="69" customFormat="1" x14ac:dyDescent="0.25"/>
    <row r="698" s="69" customFormat="1" x14ac:dyDescent="0.25"/>
    <row r="699" s="69" customFormat="1" x14ac:dyDescent="0.25"/>
    <row r="700" s="69" customFormat="1" x14ac:dyDescent="0.25"/>
    <row r="701" s="69" customFormat="1" x14ac:dyDescent="0.25"/>
    <row r="702" s="69" customFormat="1" x14ac:dyDescent="0.25"/>
    <row r="703" s="69" customFormat="1" x14ac:dyDescent="0.25"/>
    <row r="704" s="69" customFormat="1" x14ac:dyDescent="0.25"/>
    <row r="705" s="69" customFormat="1" x14ac:dyDescent="0.25"/>
    <row r="706" s="69" customFormat="1" x14ac:dyDescent="0.25"/>
    <row r="707" s="69" customFormat="1" x14ac:dyDescent="0.25"/>
    <row r="708" s="69" customFormat="1" x14ac:dyDescent="0.25"/>
    <row r="709" s="69" customFormat="1" x14ac:dyDescent="0.25"/>
    <row r="710" s="69" customFormat="1" x14ac:dyDescent="0.25"/>
    <row r="711" s="69" customFormat="1" x14ac:dyDescent="0.25"/>
    <row r="712" s="69" customFormat="1" x14ac:dyDescent="0.25"/>
    <row r="713" s="69" customFormat="1" x14ac:dyDescent="0.25"/>
    <row r="714" s="69" customFormat="1" x14ac:dyDescent="0.25"/>
    <row r="715" s="69" customFormat="1" x14ac:dyDescent="0.25"/>
    <row r="716" s="69" customFormat="1" x14ac:dyDescent="0.25"/>
    <row r="717" s="69" customFormat="1" x14ac:dyDescent="0.25"/>
    <row r="718" s="69" customFormat="1" x14ac:dyDescent="0.25"/>
    <row r="719" s="69" customFormat="1" x14ac:dyDescent="0.25"/>
    <row r="720" s="69" customFormat="1" x14ac:dyDescent="0.25"/>
    <row r="721" s="69" customFormat="1" x14ac:dyDescent="0.25"/>
    <row r="722" s="69" customFormat="1" x14ac:dyDescent="0.25"/>
    <row r="723" s="69" customFormat="1" x14ac:dyDescent="0.25"/>
    <row r="724" s="69" customFormat="1" x14ac:dyDescent="0.25"/>
    <row r="725" s="69" customFormat="1" x14ac:dyDescent="0.25"/>
    <row r="726" s="69" customFormat="1" x14ac:dyDescent="0.25"/>
    <row r="727" s="69" customFormat="1" x14ac:dyDescent="0.25"/>
    <row r="728" s="69" customFormat="1" x14ac:dyDescent="0.25"/>
    <row r="729" s="69" customFormat="1" x14ac:dyDescent="0.25"/>
    <row r="730" s="69" customFormat="1" x14ac:dyDescent="0.25"/>
    <row r="731" s="69" customFormat="1" x14ac:dyDescent="0.25"/>
    <row r="732" s="69" customFormat="1" x14ac:dyDescent="0.25"/>
    <row r="733" s="69" customFormat="1" x14ac:dyDescent="0.25"/>
    <row r="734" s="69" customFormat="1" x14ac:dyDescent="0.25"/>
    <row r="735" s="69" customFormat="1" x14ac:dyDescent="0.25"/>
    <row r="736" s="69" customFormat="1" x14ac:dyDescent="0.25"/>
    <row r="737" s="69" customFormat="1" x14ac:dyDescent="0.25"/>
    <row r="738" s="69" customFormat="1" x14ac:dyDescent="0.25"/>
    <row r="739" s="69" customFormat="1" x14ac:dyDescent="0.25"/>
    <row r="740" s="69" customFormat="1" x14ac:dyDescent="0.25"/>
    <row r="741" s="69" customFormat="1" x14ac:dyDescent="0.25"/>
    <row r="742" s="69" customFormat="1" x14ac:dyDescent="0.25"/>
    <row r="743" s="69" customFormat="1" x14ac:dyDescent="0.25"/>
    <row r="744" s="69" customFormat="1" x14ac:dyDescent="0.25"/>
    <row r="745" s="69" customFormat="1" x14ac:dyDescent="0.25"/>
    <row r="746" s="69" customFormat="1" x14ac:dyDescent="0.25"/>
    <row r="747" s="69" customFormat="1" x14ac:dyDescent="0.25"/>
    <row r="748" s="69" customFormat="1" x14ac:dyDescent="0.25"/>
    <row r="749" s="69" customFormat="1" x14ac:dyDescent="0.25"/>
    <row r="750" s="69" customFormat="1" x14ac:dyDescent="0.25"/>
    <row r="751" s="69" customFormat="1" x14ac:dyDescent="0.25"/>
    <row r="752" s="69" customFormat="1" x14ac:dyDescent="0.25"/>
    <row r="753" s="69" customFormat="1" x14ac:dyDescent="0.25"/>
    <row r="754" s="69" customFormat="1" x14ac:dyDescent="0.25"/>
    <row r="755" s="69" customFormat="1" x14ac:dyDescent="0.25"/>
    <row r="756" s="69" customFormat="1" x14ac:dyDescent="0.25"/>
    <row r="757" s="69" customFormat="1" x14ac:dyDescent="0.25"/>
    <row r="758" s="69" customFormat="1" x14ac:dyDescent="0.25"/>
    <row r="759" s="69" customFormat="1" x14ac:dyDescent="0.25"/>
    <row r="760" s="69" customFormat="1" x14ac:dyDescent="0.25"/>
    <row r="761" s="69" customFormat="1" x14ac:dyDescent="0.25"/>
    <row r="762" s="69" customFormat="1" x14ac:dyDescent="0.25"/>
    <row r="763" s="69" customFormat="1" x14ac:dyDescent="0.25"/>
    <row r="764" s="69" customFormat="1" x14ac:dyDescent="0.25"/>
    <row r="765" s="69" customFormat="1" x14ac:dyDescent="0.25"/>
    <row r="766" s="69" customFormat="1" x14ac:dyDescent="0.25"/>
    <row r="767" s="69" customFormat="1" x14ac:dyDescent="0.25"/>
    <row r="768" s="69" customFormat="1" x14ac:dyDescent="0.25"/>
    <row r="769" s="69" customFormat="1" x14ac:dyDescent="0.25"/>
    <row r="770" s="69" customFormat="1" x14ac:dyDescent="0.25"/>
    <row r="771" s="69" customFormat="1" x14ac:dyDescent="0.25"/>
    <row r="772" s="69" customFormat="1" x14ac:dyDescent="0.25"/>
    <row r="773" s="69" customFormat="1" x14ac:dyDescent="0.25"/>
    <row r="774" s="69" customFormat="1" x14ac:dyDescent="0.25"/>
    <row r="775" s="69" customFormat="1" x14ac:dyDescent="0.25"/>
    <row r="776" s="69" customFormat="1" x14ac:dyDescent="0.25"/>
    <row r="777" s="69" customFormat="1" x14ac:dyDescent="0.25"/>
    <row r="778" s="69" customFormat="1" x14ac:dyDescent="0.25"/>
    <row r="779" s="69" customFormat="1" x14ac:dyDescent="0.25"/>
    <row r="780" s="69" customFormat="1" x14ac:dyDescent="0.25"/>
    <row r="781" s="69" customFormat="1" x14ac:dyDescent="0.25"/>
    <row r="782" s="69" customFormat="1" x14ac:dyDescent="0.25"/>
    <row r="783" s="69" customFormat="1" x14ac:dyDescent="0.25"/>
    <row r="784" s="69" customFormat="1" x14ac:dyDescent="0.25"/>
    <row r="785" s="69" customFormat="1" x14ac:dyDescent="0.25"/>
    <row r="786" s="69" customFormat="1" x14ac:dyDescent="0.25"/>
    <row r="787" s="69" customFormat="1" x14ac:dyDescent="0.25"/>
    <row r="788" s="69" customFormat="1" x14ac:dyDescent="0.25"/>
    <row r="789" s="69" customFormat="1" x14ac:dyDescent="0.25"/>
    <row r="790" s="69" customFormat="1" x14ac:dyDescent="0.25"/>
    <row r="791" s="69" customFormat="1" x14ac:dyDescent="0.25"/>
    <row r="792" s="69" customFormat="1" x14ac:dyDescent="0.25"/>
    <row r="793" s="69" customFormat="1" x14ac:dyDescent="0.25"/>
    <row r="794" s="69" customFormat="1" x14ac:dyDescent="0.25"/>
    <row r="795" s="69" customFormat="1" x14ac:dyDescent="0.25"/>
    <row r="796" s="69" customFormat="1" x14ac:dyDescent="0.25"/>
    <row r="797" s="69" customFormat="1" x14ac:dyDescent="0.25"/>
    <row r="798" s="69" customFormat="1" x14ac:dyDescent="0.25"/>
    <row r="799" s="69" customFormat="1" x14ac:dyDescent="0.25"/>
    <row r="800" s="69" customFormat="1" x14ac:dyDescent="0.25"/>
    <row r="801" s="69" customFormat="1" x14ac:dyDescent="0.25"/>
    <row r="802" s="69" customFormat="1" x14ac:dyDescent="0.25"/>
    <row r="803" s="69" customFormat="1" x14ac:dyDescent="0.25"/>
    <row r="804" s="69" customFormat="1" x14ac:dyDescent="0.25"/>
    <row r="805" s="69" customFormat="1" x14ac:dyDescent="0.25"/>
    <row r="806" s="69" customFormat="1" x14ac:dyDescent="0.25"/>
    <row r="807" s="69" customFormat="1" x14ac:dyDescent="0.25"/>
    <row r="808" s="69" customFormat="1" x14ac:dyDescent="0.25"/>
    <row r="809" s="69" customFormat="1" x14ac:dyDescent="0.25"/>
    <row r="810" s="69" customFormat="1" x14ac:dyDescent="0.25"/>
    <row r="811" s="69" customFormat="1" x14ac:dyDescent="0.25"/>
    <row r="812" s="69" customFormat="1" x14ac:dyDescent="0.25"/>
    <row r="813" s="69" customFormat="1" x14ac:dyDescent="0.25"/>
    <row r="814" s="69" customFormat="1" x14ac:dyDescent="0.25"/>
    <row r="815" s="69" customFormat="1" x14ac:dyDescent="0.25"/>
    <row r="816" s="69" customFormat="1" x14ac:dyDescent="0.25"/>
    <row r="817" s="69" customFormat="1" x14ac:dyDescent="0.25"/>
    <row r="818" s="69" customFormat="1" x14ac:dyDescent="0.25"/>
    <row r="819" s="69" customFormat="1" x14ac:dyDescent="0.25"/>
    <row r="820" s="69" customFormat="1" x14ac:dyDescent="0.25"/>
    <row r="821" s="69" customFormat="1" x14ac:dyDescent="0.25"/>
    <row r="822" s="69" customFormat="1" x14ac:dyDescent="0.25"/>
    <row r="823" s="69" customFormat="1" x14ac:dyDescent="0.25"/>
    <row r="824" s="69" customFormat="1" x14ac:dyDescent="0.25"/>
    <row r="825" s="69" customFormat="1" x14ac:dyDescent="0.25"/>
    <row r="826" s="69" customFormat="1" x14ac:dyDescent="0.25"/>
    <row r="827" s="69" customFormat="1" x14ac:dyDescent="0.25"/>
    <row r="828" s="69" customFormat="1" x14ac:dyDescent="0.25"/>
    <row r="829" s="69" customFormat="1" x14ac:dyDescent="0.25"/>
    <row r="830" s="69" customFormat="1" x14ac:dyDescent="0.25"/>
    <row r="831" s="69" customFormat="1" x14ac:dyDescent="0.25"/>
    <row r="832" s="69" customFormat="1" x14ac:dyDescent="0.25"/>
    <row r="833" s="69" customFormat="1" x14ac:dyDescent="0.25"/>
    <row r="834" s="69" customFormat="1" x14ac:dyDescent="0.25"/>
    <row r="835" s="69" customFormat="1" x14ac:dyDescent="0.25"/>
    <row r="836" s="69" customFormat="1" x14ac:dyDescent="0.25"/>
    <row r="837" s="69" customFormat="1" x14ac:dyDescent="0.25"/>
    <row r="838" s="69" customFormat="1" x14ac:dyDescent="0.25"/>
    <row r="839" s="69" customFormat="1" x14ac:dyDescent="0.25"/>
    <row r="840" s="69" customFormat="1" x14ac:dyDescent="0.25"/>
    <row r="841" s="69" customFormat="1" x14ac:dyDescent="0.25"/>
    <row r="842" s="69" customFormat="1" x14ac:dyDescent="0.25"/>
    <row r="843" s="69" customFormat="1" x14ac:dyDescent="0.25"/>
    <row r="844" s="69" customFormat="1" x14ac:dyDescent="0.25"/>
    <row r="845" s="69" customFormat="1" x14ac:dyDescent="0.25"/>
    <row r="846" s="69" customFormat="1" x14ac:dyDescent="0.25"/>
    <row r="847" s="69" customFormat="1" x14ac:dyDescent="0.25"/>
    <row r="848" s="69" customFormat="1" x14ac:dyDescent="0.25"/>
    <row r="849" s="69" customFormat="1" x14ac:dyDescent="0.25"/>
    <row r="850" s="69" customFormat="1" x14ac:dyDescent="0.25"/>
    <row r="851" s="69" customFormat="1" x14ac:dyDescent="0.25"/>
    <row r="852" s="69" customFormat="1" x14ac:dyDescent="0.25"/>
    <row r="853" s="69" customFormat="1" x14ac:dyDescent="0.25"/>
    <row r="854" s="69" customFormat="1" x14ac:dyDescent="0.25"/>
    <row r="855" s="69" customFormat="1" x14ac:dyDescent="0.25"/>
    <row r="856" s="69" customFormat="1" x14ac:dyDescent="0.25"/>
    <row r="857" s="69" customFormat="1" x14ac:dyDescent="0.25"/>
    <row r="858" s="69" customFormat="1" x14ac:dyDescent="0.25"/>
    <row r="859" s="69" customFormat="1" x14ac:dyDescent="0.25"/>
    <row r="860" s="69" customFormat="1" x14ac:dyDescent="0.25"/>
    <row r="861" s="69" customFormat="1" x14ac:dyDescent="0.25"/>
    <row r="862" s="69" customFormat="1" x14ac:dyDescent="0.25"/>
    <row r="863" s="69" customFormat="1" x14ac:dyDescent="0.25"/>
    <row r="864" s="69" customFormat="1" x14ac:dyDescent="0.25"/>
    <row r="865" s="69" customFormat="1" x14ac:dyDescent="0.25"/>
    <row r="866" s="69" customFormat="1" x14ac:dyDescent="0.25"/>
    <row r="867" s="69" customFormat="1" x14ac:dyDescent="0.25"/>
    <row r="868" s="69" customFormat="1" x14ac:dyDescent="0.25"/>
    <row r="869" s="69" customFormat="1" x14ac:dyDescent="0.25"/>
    <row r="870" s="69" customFormat="1" x14ac:dyDescent="0.25"/>
    <row r="871" s="69" customFormat="1" x14ac:dyDescent="0.25"/>
    <row r="872" s="69" customFormat="1" x14ac:dyDescent="0.25"/>
    <row r="873" s="69" customFormat="1" x14ac:dyDescent="0.25"/>
    <row r="874" s="69" customFormat="1" x14ac:dyDescent="0.25"/>
    <row r="875" s="69" customFormat="1" x14ac:dyDescent="0.25"/>
    <row r="876" s="69" customFormat="1" x14ac:dyDescent="0.25"/>
    <row r="877" s="69" customFormat="1" x14ac:dyDescent="0.25"/>
    <row r="878" s="69" customFormat="1" x14ac:dyDescent="0.25"/>
    <row r="879" s="69" customFormat="1" x14ac:dyDescent="0.25"/>
    <row r="880" s="69" customFormat="1" x14ac:dyDescent="0.25"/>
    <row r="881" s="69" customFormat="1" x14ac:dyDescent="0.25"/>
    <row r="882" s="69" customFormat="1" x14ac:dyDescent="0.25"/>
    <row r="883" s="69" customFormat="1" x14ac:dyDescent="0.25"/>
    <row r="884" s="69" customFormat="1" x14ac:dyDescent="0.25"/>
    <row r="885" s="69" customFormat="1" x14ac:dyDescent="0.25"/>
    <row r="886" s="69" customFormat="1" x14ac:dyDescent="0.25"/>
    <row r="887" s="69" customFormat="1" x14ac:dyDescent="0.25"/>
    <row r="888" s="69" customFormat="1" x14ac:dyDescent="0.25"/>
    <row r="889" s="69" customFormat="1" x14ac:dyDescent="0.25"/>
    <row r="890" s="69" customFormat="1" x14ac:dyDescent="0.25"/>
    <row r="891" s="69" customFormat="1" x14ac:dyDescent="0.25"/>
    <row r="892" s="69" customFormat="1" x14ac:dyDescent="0.25"/>
    <row r="893" s="69" customFormat="1" x14ac:dyDescent="0.25"/>
    <row r="894" s="69" customFormat="1" x14ac:dyDescent="0.25"/>
    <row r="895" s="69" customFormat="1" x14ac:dyDescent="0.25"/>
    <row r="896" s="69" customFormat="1" x14ac:dyDescent="0.25"/>
    <row r="897" s="69" customFormat="1" x14ac:dyDescent="0.25"/>
    <row r="898" s="69" customFormat="1" x14ac:dyDescent="0.25"/>
    <row r="899" s="69" customFormat="1" x14ac:dyDescent="0.25"/>
    <row r="900" s="69" customFormat="1" x14ac:dyDescent="0.25"/>
    <row r="901" s="69" customFormat="1" x14ac:dyDescent="0.25"/>
    <row r="902" s="69" customFormat="1" x14ac:dyDescent="0.25"/>
    <row r="903" s="69" customFormat="1" x14ac:dyDescent="0.25"/>
    <row r="904" s="69" customFormat="1" x14ac:dyDescent="0.25"/>
    <row r="905" s="69" customFormat="1" x14ac:dyDescent="0.25"/>
    <row r="906" s="69" customFormat="1" x14ac:dyDescent="0.25"/>
    <row r="907" s="69" customFormat="1" x14ac:dyDescent="0.25"/>
    <row r="908" s="69" customFormat="1" x14ac:dyDescent="0.25"/>
    <row r="909" s="69" customFormat="1" x14ac:dyDescent="0.25"/>
    <row r="910" s="69" customFormat="1" x14ac:dyDescent="0.25"/>
    <row r="911" s="69" customFormat="1" x14ac:dyDescent="0.25"/>
    <row r="912" s="69" customFormat="1" x14ac:dyDescent="0.25"/>
    <row r="913" s="69" customFormat="1" x14ac:dyDescent="0.25"/>
    <row r="914" s="69" customFormat="1" x14ac:dyDescent="0.25"/>
    <row r="915" s="69" customFormat="1" x14ac:dyDescent="0.25"/>
    <row r="916" s="69" customFormat="1" x14ac:dyDescent="0.25"/>
    <row r="917" s="69" customFormat="1" x14ac:dyDescent="0.25"/>
    <row r="918" s="69" customFormat="1" x14ac:dyDescent="0.25"/>
    <row r="919" s="69" customFormat="1" x14ac:dyDescent="0.25"/>
    <row r="920" s="69" customFormat="1" x14ac:dyDescent="0.25"/>
    <row r="921" s="69" customFormat="1" x14ac:dyDescent="0.25"/>
    <row r="922" s="69" customFormat="1" x14ac:dyDescent="0.25"/>
    <row r="923" s="69" customFormat="1" x14ac:dyDescent="0.25"/>
    <row r="924" s="69" customFormat="1" x14ac:dyDescent="0.25"/>
    <row r="925" s="69" customFormat="1" x14ac:dyDescent="0.25"/>
    <row r="926" s="69" customFormat="1" x14ac:dyDescent="0.25"/>
    <row r="927" s="69" customFormat="1" x14ac:dyDescent="0.25"/>
    <row r="928" s="69" customFormat="1" x14ac:dyDescent="0.25"/>
    <row r="929" s="69" customFormat="1" x14ac:dyDescent="0.25"/>
    <row r="930" s="69" customFormat="1" x14ac:dyDescent="0.25"/>
    <row r="931" s="69" customFormat="1" x14ac:dyDescent="0.25"/>
    <row r="932" s="69" customFormat="1" x14ac:dyDescent="0.25"/>
    <row r="933" s="69" customFormat="1" x14ac:dyDescent="0.25"/>
    <row r="934" s="69" customFormat="1" x14ac:dyDescent="0.25"/>
    <row r="935" s="69" customFormat="1" x14ac:dyDescent="0.25"/>
    <row r="936" s="69" customFormat="1" x14ac:dyDescent="0.25"/>
    <row r="937" s="69" customFormat="1" x14ac:dyDescent="0.25"/>
    <row r="938" s="69" customFormat="1" x14ac:dyDescent="0.25"/>
    <row r="939" s="69" customFormat="1" x14ac:dyDescent="0.25"/>
    <row r="940" s="69" customFormat="1" x14ac:dyDescent="0.25"/>
    <row r="941" s="69" customFormat="1" x14ac:dyDescent="0.25"/>
    <row r="942" s="69" customFormat="1" x14ac:dyDescent="0.25"/>
    <row r="943" s="69" customFormat="1" x14ac:dyDescent="0.25"/>
    <row r="944" s="69" customFormat="1" x14ac:dyDescent="0.25"/>
    <row r="945" s="69" customFormat="1" x14ac:dyDescent="0.25"/>
    <row r="946" s="69" customFormat="1" x14ac:dyDescent="0.25"/>
    <row r="947" s="69" customFormat="1" x14ac:dyDescent="0.25"/>
    <row r="948" s="69" customFormat="1" x14ac:dyDescent="0.25"/>
    <row r="949" s="69" customFormat="1" x14ac:dyDescent="0.25"/>
    <row r="950" s="69" customFormat="1" x14ac:dyDescent="0.25"/>
    <row r="951" s="69" customFormat="1" x14ac:dyDescent="0.25"/>
    <row r="952" s="69" customFormat="1" x14ac:dyDescent="0.25"/>
    <row r="953" s="69" customFormat="1" x14ac:dyDescent="0.25"/>
    <row r="954" s="69" customFormat="1" x14ac:dyDescent="0.25"/>
    <row r="955" s="69" customFormat="1" x14ac:dyDescent="0.25"/>
    <row r="956" s="69" customFormat="1" x14ac:dyDescent="0.25"/>
    <row r="957" s="69" customFormat="1" x14ac:dyDescent="0.25"/>
    <row r="958" s="69" customFormat="1" x14ac:dyDescent="0.25"/>
    <row r="959" s="69" customFormat="1" x14ac:dyDescent="0.25"/>
    <row r="960" s="69" customFormat="1" x14ac:dyDescent="0.25"/>
    <row r="961" s="69" customFormat="1" x14ac:dyDescent="0.25"/>
    <row r="962" s="69" customFormat="1" x14ac:dyDescent="0.25"/>
    <row r="963" s="69" customFormat="1" x14ac:dyDescent="0.25"/>
    <row r="964" s="69" customFormat="1" x14ac:dyDescent="0.25"/>
    <row r="965" s="69" customFormat="1" x14ac:dyDescent="0.25"/>
    <row r="966" s="69" customFormat="1" x14ac:dyDescent="0.25"/>
    <row r="967" s="69" customFormat="1" x14ac:dyDescent="0.25"/>
    <row r="968" s="69" customFormat="1" x14ac:dyDescent="0.25"/>
    <row r="969" s="69" customFormat="1" x14ac:dyDescent="0.25"/>
    <row r="970" s="69" customFormat="1" x14ac:dyDescent="0.25"/>
    <row r="971" s="69" customFormat="1" x14ac:dyDescent="0.25"/>
    <row r="972" s="69" customFormat="1" x14ac:dyDescent="0.25"/>
    <row r="973" s="69" customFormat="1" x14ac:dyDescent="0.25"/>
    <row r="974" s="69" customFormat="1" x14ac:dyDescent="0.25"/>
    <row r="975" s="69" customFormat="1" x14ac:dyDescent="0.25"/>
    <row r="976" s="69" customFormat="1" x14ac:dyDescent="0.25"/>
    <row r="977" s="69" customFormat="1" x14ac:dyDescent="0.25"/>
    <row r="978" s="69" customFormat="1" x14ac:dyDescent="0.25"/>
    <row r="979" s="69" customFormat="1" x14ac:dyDescent="0.25"/>
    <row r="980" s="69" customFormat="1" x14ac:dyDescent="0.25"/>
    <row r="981" s="69" customFormat="1" x14ac:dyDescent="0.25"/>
    <row r="982" s="69" customFormat="1" x14ac:dyDescent="0.25"/>
    <row r="983" s="69" customFormat="1" x14ac:dyDescent="0.25"/>
    <row r="984" s="69" customFormat="1" x14ac:dyDescent="0.25"/>
    <row r="985" s="69" customFormat="1" x14ac:dyDescent="0.25"/>
    <row r="986" s="69" customFormat="1" x14ac:dyDescent="0.25"/>
    <row r="987" s="69" customFormat="1" x14ac:dyDescent="0.25"/>
    <row r="988" s="69" customFormat="1" x14ac:dyDescent="0.25"/>
    <row r="989" s="69" customFormat="1" x14ac:dyDescent="0.25"/>
    <row r="990" s="69" customFormat="1" x14ac:dyDescent="0.25"/>
    <row r="991" s="69" customFormat="1" x14ac:dyDescent="0.25"/>
    <row r="992" s="69" customFormat="1" x14ac:dyDescent="0.25"/>
    <row r="993" s="69" customFormat="1" x14ac:dyDescent="0.25"/>
    <row r="994" s="69" customFormat="1" x14ac:dyDescent="0.25"/>
    <row r="995" s="69" customFormat="1" x14ac:dyDescent="0.25"/>
    <row r="996" s="69" customFormat="1" x14ac:dyDescent="0.25"/>
    <row r="997" s="69" customFormat="1" x14ac:dyDescent="0.25"/>
    <row r="998" s="69" customFormat="1" x14ac:dyDescent="0.25"/>
    <row r="999" s="69" customFormat="1" x14ac:dyDescent="0.25"/>
    <row r="1000" s="69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A20:G20"/>
    <mergeCell ref="A21:G21"/>
    <mergeCell ref="X8:X9"/>
    <mergeCell ref="Y8:Y9"/>
    <mergeCell ref="Z8:Z9"/>
    <mergeCell ref="A17:G17"/>
    <mergeCell ref="A18:G18"/>
    <mergeCell ref="A19:G19"/>
    <mergeCell ref="V7:V9"/>
    <mergeCell ref="M8:M9"/>
    <mergeCell ref="N8:P8"/>
    <mergeCell ref="Q8:T8"/>
    <mergeCell ref="U8:U9"/>
    <mergeCell ref="X6:Z7"/>
  </mergeCells>
  <pageMargins left="0.15" right="0.15" top="0.6" bottom="0.02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16</vt:i4>
      </vt:variant>
    </vt:vector>
  </HeadingPairs>
  <TitlesOfParts>
    <vt:vector size="29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Лист2</vt:lpstr>
      <vt:lpstr>сентябрь!_ftn1</vt:lpstr>
      <vt:lpstr>апрель!_ftnref1</vt:lpstr>
      <vt:lpstr>июль!_ftnref1</vt:lpstr>
      <vt:lpstr>июнь!_ftnref1</vt:lpstr>
      <vt:lpstr>май!_ftnref1</vt:lpstr>
      <vt:lpstr>март!_ftnref1</vt:lpstr>
      <vt:lpstr>сентябрь!_ftnref1</vt:lpstr>
      <vt:lpstr>январь!_ftnref1</vt:lpstr>
      <vt:lpstr>апрель!_Toc472327096</vt:lpstr>
      <vt:lpstr>июль!_Toc472327096</vt:lpstr>
      <vt:lpstr>июнь!_Toc472327096</vt:lpstr>
      <vt:lpstr>май!_Toc472327096</vt:lpstr>
      <vt:lpstr>март!_Toc472327096</vt:lpstr>
      <vt:lpstr>сентябрь!_Toc472327096</vt:lpstr>
      <vt:lpstr>январь!_Toc472327096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WORK</cp:lastModifiedBy>
  <dcterms:created xsi:type="dcterms:W3CDTF">2017-02-13T15:22:59Z</dcterms:created>
  <dcterms:modified xsi:type="dcterms:W3CDTF">2020-01-10T10:28:57Z</dcterms:modified>
  <cp:category/>
</cp:coreProperties>
</file>