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Экономист\Desktop\ЕИАС\"/>
    </mc:Choice>
  </mc:AlternateContent>
  <bookViews>
    <workbookView xWindow="0" yWindow="0" windowWidth="28800" windowHeight="1233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O17" i="1" l="1"/>
  <c r="O16" i="1"/>
  <c r="O20" i="1"/>
  <c r="O50" i="1"/>
  <c r="O49" i="1"/>
  <c r="I50" i="1" l="1"/>
  <c r="I49" i="1"/>
  <c r="I20" i="1" l="1"/>
  <c r="O18" i="1" l="1"/>
  <c r="I18" i="1"/>
  <c r="I17" i="1"/>
  <c r="I16" i="1"/>
  <c r="O15" i="1"/>
  <c r="I15" i="1"/>
  <c r="O14" i="1"/>
  <c r="I14" i="1"/>
  <c r="O13" i="1"/>
  <c r="I13" i="1"/>
</calcChain>
</file>

<file path=xl/sharedStrings.xml><?xml version="1.0" encoding="utf-8"?>
<sst xmlns="http://schemas.openxmlformats.org/spreadsheetml/2006/main" count="474" uniqueCount="240">
  <si>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</si>
  <si>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</si>
  <si>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</si>
  <si>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</si>
  <si>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</si>
  <si>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Признак АПВ (1 - Успешно/0 - Не успешно/2 - Отсутствует)</t>
  </si>
  <si>
    <t>Признак АВР (1 - Успешно/0 - Не успешно/2 - Отсутствует)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</si>
  <si>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</si>
  <si>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</si>
  <si>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</si>
  <si>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</si>
  <si>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</si>
  <si>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</si>
  <si>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</si>
  <si>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</si>
  <si>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</si>
  <si>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</si>
  <si>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</si>
  <si>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</si>
  <si>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</si>
  <si>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</si>
  <si>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</si>
  <si>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</si>
  <si>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</si>
  <si>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</si>
  <si>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</si>
  <si>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</si>
  <si>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</si>
  <si>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</si>
  <si>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</si>
  <si>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</si>
  <si>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</si>
  <si>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</si>
  <si>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</si>
  <si>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</si>
  <si>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</si>
  <si>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</si>
  <si>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</si>
  <si>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</si>
  <si>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</si>
  <si>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</si>
  <si>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</si>
  <si>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</si>
  <si>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</si>
  <si>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</si>
  <si>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</si>
  <si>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</si>
  <si>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</si>
  <si>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</si>
  <si>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</si>
  <si>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</si>
  <si>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ПС</t>
  </si>
  <si>
    <t>филиал ОАО "МРСК-Урала" - "Челябэнерго"</t>
  </si>
  <si>
    <t>В</t>
  </si>
  <si>
    <t>ООО «Продвижение»</t>
  </si>
  <si>
    <t>ВЛ</t>
  </si>
  <si>
    <t>ЛЭП-35кВ</t>
  </si>
  <si>
    <t>2 квартал</t>
  </si>
  <si>
    <t>07,20 2018.04.29</t>
  </si>
  <si>
    <t>08,15 2018.04.29</t>
  </si>
  <si>
    <t>1</t>
  </si>
  <si>
    <t>ПС Медведевка 35/6/0,4кВ</t>
  </si>
  <si>
    <t>ГПП ТРУ 35/6кВ</t>
  </si>
  <si>
    <t>14,58 2018.04.29</t>
  </si>
  <si>
    <t>17,47 2018.04.29</t>
  </si>
  <si>
    <t>2</t>
  </si>
  <si>
    <t>ПС Черноозерка 35/6кВ</t>
  </si>
  <si>
    <t>17:11 2018.04.10</t>
  </si>
  <si>
    <t>19:20 2018.04.10</t>
  </si>
  <si>
    <t>3</t>
  </si>
  <si>
    <t>ОАО "МРСК Урала"</t>
  </si>
  <si>
    <t>ПС Черноозерка 35/6, ВЛ-6кВ Иткуль</t>
  </si>
  <si>
    <t>ВЛ-10кВ Курги</t>
  </si>
  <si>
    <t>4</t>
  </si>
  <si>
    <t>5</t>
  </si>
  <si>
    <t>6</t>
  </si>
  <si>
    <t>ВЛ-10кВ Курги, ТП-400 (все ЛЭП ТП)</t>
  </si>
  <si>
    <t>В1</t>
  </si>
  <si>
    <t>ВЛ-35кВ МНЗ-1,2</t>
  </si>
  <si>
    <t>7</t>
  </si>
  <si>
    <t>8</t>
  </si>
  <si>
    <t>ВЛ-35кВ МНЗ-1 МНЗ-2, ПС-МИЗ, ТП-1, ТП-5, ТП-3, ТП-8, ТП-9, ТП-10</t>
  </si>
  <si>
    <t>15:24 2018.04.14</t>
  </si>
  <si>
    <t>13:15 2018.04.14</t>
  </si>
  <si>
    <t>16:57 2018.04.18</t>
  </si>
  <si>
    <t>18:30 2018.04.18</t>
  </si>
  <si>
    <t>18:50 2018.04.18</t>
  </si>
  <si>
    <t>19:40 201804.18</t>
  </si>
  <si>
    <t>14:27 2018.04.29</t>
  </si>
  <si>
    <t>18:45 2018.04.29</t>
  </si>
  <si>
    <t>14:55 2018.04.29</t>
  </si>
  <si>
    <t>15:45 2018.04.29</t>
  </si>
  <si>
    <t>9</t>
  </si>
  <si>
    <t>05:53 2018.05.04</t>
  </si>
  <si>
    <t>07:20 2018.05.04</t>
  </si>
  <si>
    <t>10</t>
  </si>
  <si>
    <t>Ф.7 Карьер</t>
  </si>
  <si>
    <t>14,20 2018.04.29</t>
  </si>
  <si>
    <t>15,15 2018.04.29</t>
  </si>
  <si>
    <t>ВЛ-6 кВ "Карьер"</t>
  </si>
  <si>
    <t>филиал ОАО "МРСК-Урала" - "Челябэнерго</t>
  </si>
  <si>
    <t>ГПП ТРУ 35/6кВ, ЗРУ-6кВ, ф.16</t>
  </si>
  <si>
    <t>03,10 2018.04.01</t>
  </si>
  <si>
    <t>04,12 2018.04.01</t>
  </si>
  <si>
    <t>ГПП ТРУ 35/6кВ, ЗРУ-6кВ, ф.1</t>
  </si>
  <si>
    <t>19,25 2018.04.22</t>
  </si>
  <si>
    <t>19,34 2018.04.22</t>
  </si>
  <si>
    <t>ГПП ТРУ 35/6кВ, ЗРУ-6кВ, ф.2</t>
  </si>
  <si>
    <t>ГПП ТРУ 35/6кВ, ЗРУ-6кВ, ф.8</t>
  </si>
  <si>
    <t>02,33 2018.04.24</t>
  </si>
  <si>
    <t>03,12 2018.04.24</t>
  </si>
  <si>
    <t>20,35 2018.04.24</t>
  </si>
  <si>
    <t>21,00 2018.04.24</t>
  </si>
  <si>
    <t>ГПП ТРУ 35/6кВ, ЗРУ-6кВ, ф.3</t>
  </si>
  <si>
    <t>14,02 2018.04.29</t>
  </si>
  <si>
    <t>15,42 2018.04.29</t>
  </si>
  <si>
    <t>КЛ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</si>
  <si>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</si>
  <si>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</si>
  <si>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</si>
  <si>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</si>
  <si>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</si>
  <si>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</si>
  <si>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</si>
  <si>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</si>
  <si>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</si>
  <si>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</si>
  <si>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ПС Ахта яч 8, ЛЭП-6кВ ф. Александровка</t>
  </si>
  <si>
    <t>10.50 2018.05.04</t>
  </si>
  <si>
    <t>12.05 2018.05.04</t>
  </si>
  <si>
    <t>21</t>
  </si>
  <si>
    <t>ВЛ-0,4кВ, ф.Поселок, с.Коелга</t>
  </si>
  <si>
    <t>ВЛ 6 кВ ф. "Рудничное"</t>
  </si>
  <si>
    <t>16. 45,  14.05.2018</t>
  </si>
  <si>
    <t>13.00, 15.05.2018</t>
  </si>
  <si>
    <t>КЛ-6кВ ПС Тяговая</t>
  </si>
  <si>
    <t>17.20,  14.05.2018</t>
  </si>
  <si>
    <t>15.55,  16.05.2018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</si>
  <si>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</si>
  <si>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</si>
  <si>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</si>
  <si>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</si>
  <si>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</si>
  <si>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</si>
  <si>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</si>
  <si>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</si>
  <si>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</si>
  <si>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12.45 2018.05.24</t>
  </si>
  <si>
    <t>14.55 2018.05.24</t>
  </si>
  <si>
    <t>ТП-1,3 Хребетский Щеб.завод</t>
  </si>
  <si>
    <t>02.00 2018.05.20</t>
  </si>
  <si>
    <t>10.00 2018.05.20</t>
  </si>
  <si>
    <t>ВЛ-0,4кВ, с. Коелга</t>
  </si>
  <si>
    <t>19.30 2018 05.22</t>
  </si>
  <si>
    <t>00.40 2018 05.23</t>
  </si>
  <si>
    <t>07,00 2018.05.25</t>
  </si>
  <si>
    <t>14.00 2018.05.25</t>
  </si>
  <si>
    <t>ВЛ-10кВ ф.3 от ПС Симская</t>
  </si>
  <si>
    <t>17.50 2018 05.25</t>
  </si>
  <si>
    <t>18.38 2018 05.25</t>
  </si>
  <si>
    <t>ПС Медведевка 35/6 яч.9 Нагорная</t>
  </si>
  <si>
    <t>17.20 2018 05 18</t>
  </si>
  <si>
    <t>01.15 2018 05.19</t>
  </si>
  <si>
    <t>ПС Объединеный рудник, ВЛ 6 кВ ф.Северный яч.10</t>
  </si>
  <si>
    <t>16. 40,  18.05.2018</t>
  </si>
  <si>
    <t>20.03, 18.05.2018</t>
  </si>
  <si>
    <t>ПС Иркускан ввод1 "Бакал"</t>
  </si>
  <si>
    <t>13:53 21.05.2018г.</t>
  </si>
  <si>
    <t>16:04 24.05.2018г.</t>
  </si>
  <si>
    <t>п/с"н.уфалей"  яч.4</t>
  </si>
  <si>
    <t>5,30       2018.05.07</t>
  </si>
  <si>
    <t>7,09 2018.05.07</t>
  </si>
  <si>
    <t xml:space="preserve">п/с"н.уфалей" яч.16       </t>
  </si>
  <si>
    <t>14,04     2018.05.14</t>
  </si>
  <si>
    <t>14,47 2018.05.14</t>
  </si>
  <si>
    <t>15,55     2018.05.22</t>
  </si>
  <si>
    <t>16,40 2018.05.22</t>
  </si>
  <si>
    <t>ВЛ-35кВ "н.уфалей"</t>
  </si>
  <si>
    <t>12,26     2018.05.24</t>
  </si>
  <si>
    <t>18,02 2018.05.24</t>
  </si>
  <si>
    <t>31</t>
  </si>
  <si>
    <t>32</t>
  </si>
  <si>
    <t>33</t>
  </si>
  <si>
    <t>34</t>
  </si>
  <si>
    <t>35</t>
  </si>
  <si>
    <t>36</t>
  </si>
  <si>
    <t>ПС Медведевка яч.1 ввод1</t>
  </si>
  <si>
    <t>18.56 2018.05.27</t>
  </si>
  <si>
    <t>20.10 2018.05.27</t>
  </si>
  <si>
    <t>7,30 20 18.05.25</t>
  </si>
  <si>
    <t>10,55 20 18.05.25</t>
  </si>
  <si>
    <t>23:35, 2018, май 25</t>
  </si>
  <si>
    <t>11:35, 2018, май 26</t>
  </si>
  <si>
    <t>08:40, 2018, май 28</t>
  </si>
  <si>
    <t>10:30, 2018, май 28</t>
  </si>
  <si>
    <t>37</t>
  </si>
  <si>
    <t>38</t>
  </si>
  <si>
    <t>39</t>
  </si>
  <si>
    <t>40</t>
  </si>
  <si>
    <t>13.25 2018.06.06</t>
  </si>
  <si>
    <t>14.05 2018.05.06</t>
  </si>
  <si>
    <t>ТП-66 (п. Колослейка)</t>
  </si>
  <si>
    <t>19.10 2018.06.07</t>
  </si>
  <si>
    <t>17.00 2018.05.08</t>
  </si>
  <si>
    <t>ПС Симская тяга ф.3</t>
  </si>
  <si>
    <t>10.48 2018.06.05</t>
  </si>
  <si>
    <t>11.34 2018.06.05</t>
  </si>
  <si>
    <t>13.38 2018.06.05</t>
  </si>
  <si>
    <t>17.01 2018.06.05</t>
  </si>
  <si>
    <t>08.45 2018.06.06</t>
  </si>
  <si>
    <t>12.55 2018.06.06</t>
  </si>
  <si>
    <t>21.59 2018.06.06</t>
  </si>
  <si>
    <t>23.10 2018.06.06</t>
  </si>
  <si>
    <t>ТП-15, Коелга</t>
  </si>
  <si>
    <t>20.00 2018.06.01</t>
  </si>
  <si>
    <t>23.00 2018.06.01</t>
  </si>
  <si>
    <t>41</t>
  </si>
  <si>
    <t>42</t>
  </si>
  <si>
    <t>43</t>
  </si>
  <si>
    <t>44</t>
  </si>
  <si>
    <t>45</t>
  </si>
  <si>
    <t>46</t>
  </si>
  <si>
    <t>47</t>
  </si>
  <si>
    <t>48</t>
  </si>
  <si>
    <t>ПС Черноозерка яч. №3 "Зеленая линия"</t>
  </si>
  <si>
    <t>20:55     09.06.2018г.</t>
  </si>
  <si>
    <t>08:30     10.06.2018г.</t>
  </si>
  <si>
    <t>ПС Черноозерка яч. №5 "Контур"</t>
  </si>
  <si>
    <t>49</t>
  </si>
  <si>
    <t>50</t>
  </si>
  <si>
    <t>20.14 2018 06.20</t>
  </si>
  <si>
    <t>09.20 2018 06.21</t>
  </si>
  <si>
    <t>18,00 2018.05.14</t>
  </si>
  <si>
    <t>филиал ОАО"МРСК-Урала"-Челябэнерго</t>
  </si>
  <si>
    <t>ООО "АЭС Инвест</t>
  </si>
  <si>
    <t>ТП</t>
  </si>
  <si>
    <t>КВЛ</t>
  </si>
  <si>
    <t>КВЛ 10 кВ ф. Курги от ПС "КС-1", ТП 0.4 кВ 400(Все ЛЭП ТП)</t>
  </si>
  <si>
    <t>АО "РЖД"</t>
  </si>
  <si>
    <t>17,00 2018.05.15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</si>
</sst>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3" fillId="2" borderId="3" xfId="0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49" fontId="7" fillId="2" borderId="17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4" fontId="8" fillId="3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3" fillId="2" borderId="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49" fontId="7" fillId="2" borderId="19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8" fillId="3" borderId="19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47" fontId="7" fillId="2" borderId="17" xfId="0" quotePrefix="1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2" fontId="7" fillId="2" borderId="17" xfId="0" applyNumberFormat="1" applyFont="1" applyFill="1" applyBorder="1" applyAlignment="1">
      <alignment horizontal="center" vertical="center" wrapText="1"/>
    </xf>
    <xf numFmtId="47" fontId="7" fillId="0" borderId="17" xfId="0" quotePrefix="1" applyNumberFormat="1" applyFont="1" applyFill="1" applyBorder="1" applyAlignment="1">
      <alignment horizontal="center" vertical="center" wrapText="1"/>
    </xf>
    <xf numFmtId="2" fontId="7" fillId="0" borderId="17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7" fontId="11" fillId="2" borderId="17" xfId="0" quotePrefix="1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top" wrapText="1"/>
    </xf>
    <xf numFmtId="0" fontId="8" fillId="2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7" fillId="2" borderId="17" xfId="0" applyFont="1" applyFill="1" applyBorder="1" applyAlignment="1">
      <alignment horizontal="center" vertical="center" wrapText="1"/>
    </xf>
    <xf numFmtId="2" fontId="7" fillId="2" borderId="1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5"/>
  <sheetViews>
    <sheetView tabSelected="1" topLeftCell="A43" zoomScale="70" zoomScaleNormal="70" workbookViewId="0">
      <selection activeCell="K69" sqref="K69"/>
    </sheetView>
  </sheetViews>
  <sheetFormatPr defaultRowHeight="16.5" x14ac:dyDescent="0.3"/>
  <cols>
    <col min="1" max="1" width="8.7109375" style="1" customWidth="1"/>
    <col min="2" max="2" width="18.28515625" style="1" customWidth="1"/>
    <col min="3" max="3" width="11.5703125" style="1" customWidth="1"/>
    <col min="4" max="4" width="16.85546875" style="1" customWidth="1"/>
    <col min="5" max="5" width="9.140625" style="1" customWidth="1"/>
    <col min="6" max="6" width="18.28515625" style="1" customWidth="1"/>
    <col min="7" max="7" width="16.140625" style="1" customWidth="1"/>
    <col min="8" max="9" width="9.140625" style="1" customWidth="1"/>
    <col min="12" max="12" width="21" customWidth="1"/>
    <col min="23" max="23" width="12.85546875" customWidth="1"/>
    <col min="24" max="24" width="12.42578125" customWidth="1"/>
    <col min="25" max="25" width="15.28515625" customWidth="1"/>
    <col min="26" max="26" width="15.85546875" customWidth="1"/>
  </cols>
  <sheetData>
    <row r="1" spans="1:29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9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9" t="s">
        <v>57</v>
      </c>
      <c r="P2" s="1"/>
      <c r="Q2" s="9">
        <v>2018</v>
      </c>
      <c r="R2" t="s">
        <v>2</v>
      </c>
      <c r="Y2" s="10"/>
      <c r="Z2" s="10"/>
      <c r="AA2" s="10"/>
      <c r="AB2" s="10"/>
      <c r="AC2" s="10"/>
    </row>
    <row r="3" spans="1:29" ht="15" x14ac:dyDescent="0.25">
      <c r="A3" s="91" t="s">
        <v>50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Y3" s="10"/>
      <c r="Z3" s="10"/>
      <c r="AA3" s="10"/>
      <c r="AB3" s="10"/>
      <c r="AC3" s="10"/>
    </row>
    <row r="4" spans="1:29" ht="15" x14ac:dyDescent="0.25">
      <c r="A4" s="87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3"/>
      <c r="X4" s="3"/>
      <c r="Y4" s="3"/>
      <c r="Z4" s="3"/>
      <c r="AA4" s="3"/>
      <c r="AB4" s="3"/>
      <c r="AC4" s="3"/>
    </row>
    <row r="5" spans="1:29" s="4" customFormat="1" ht="27.75" customHeight="1" x14ac:dyDescent="0.3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7"/>
      <c r="X5" s="7"/>
      <c r="Y5" s="7"/>
      <c r="Z5" s="7"/>
      <c r="AA5" s="7"/>
      <c r="AB5" s="7"/>
      <c r="AC5" s="7"/>
    </row>
    <row r="6" spans="1:29" ht="32.25" customHeight="1" x14ac:dyDescent="0.25">
      <c r="A6" s="76" t="s">
        <v>4</v>
      </c>
      <c r="B6" s="77"/>
      <c r="C6" s="77"/>
      <c r="D6" s="77"/>
      <c r="E6" s="77"/>
      <c r="F6" s="77"/>
      <c r="G6" s="77"/>
      <c r="H6" s="77"/>
      <c r="I6" s="78"/>
      <c r="J6" s="92" t="s">
        <v>5</v>
      </c>
      <c r="K6" s="79" t="s">
        <v>6</v>
      </c>
      <c r="L6" s="77" t="s">
        <v>7</v>
      </c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  <c r="Y6" s="79" t="s">
        <v>8</v>
      </c>
      <c r="Z6" s="81" t="s">
        <v>9</v>
      </c>
      <c r="AA6" s="82"/>
      <c r="AB6" s="83"/>
      <c r="AC6" s="89" t="s">
        <v>10</v>
      </c>
    </row>
    <row r="7" spans="1:29" ht="171.75" customHeight="1" x14ac:dyDescent="0.25">
      <c r="A7" s="79" t="s">
        <v>11</v>
      </c>
      <c r="B7" s="79" t="s">
        <v>12</v>
      </c>
      <c r="C7" s="79" t="s">
        <v>13</v>
      </c>
      <c r="D7" s="79" t="s">
        <v>14</v>
      </c>
      <c r="E7" s="79" t="s">
        <v>15</v>
      </c>
      <c r="F7" s="79" t="s">
        <v>16</v>
      </c>
      <c r="G7" s="79" t="s">
        <v>17</v>
      </c>
      <c r="H7" s="79" t="s">
        <v>18</v>
      </c>
      <c r="I7" s="79" t="s">
        <v>19</v>
      </c>
      <c r="J7" s="93"/>
      <c r="K7" s="80"/>
      <c r="L7" s="89" t="s">
        <v>20</v>
      </c>
      <c r="M7" s="79" t="s">
        <v>21</v>
      </c>
      <c r="N7" s="79" t="s">
        <v>22</v>
      </c>
      <c r="O7" s="76" t="s">
        <v>23</v>
      </c>
      <c r="P7" s="77"/>
      <c r="Q7" s="77"/>
      <c r="R7" s="77"/>
      <c r="S7" s="77"/>
      <c r="T7" s="77"/>
      <c r="U7" s="77"/>
      <c r="V7" s="77"/>
      <c r="W7" s="78"/>
      <c r="X7" s="79" t="s">
        <v>24</v>
      </c>
      <c r="Y7" s="80"/>
      <c r="Z7" s="84"/>
      <c r="AA7" s="85"/>
      <c r="AB7" s="86"/>
      <c r="AC7" s="90"/>
    </row>
    <row r="8" spans="1:29" ht="63.75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93"/>
      <c r="K8" s="80"/>
      <c r="L8" s="90"/>
      <c r="M8" s="80"/>
      <c r="N8" s="80"/>
      <c r="O8" s="79" t="s">
        <v>25</v>
      </c>
      <c r="P8" s="76" t="s">
        <v>26</v>
      </c>
      <c r="Q8" s="77"/>
      <c r="R8" s="78"/>
      <c r="S8" s="76" t="s">
        <v>27</v>
      </c>
      <c r="T8" s="77"/>
      <c r="U8" s="77"/>
      <c r="V8" s="78"/>
      <c r="W8" s="79" t="s">
        <v>28</v>
      </c>
      <c r="X8" s="80"/>
      <c r="Y8" s="80"/>
      <c r="Z8" s="79" t="s">
        <v>29</v>
      </c>
      <c r="AA8" s="79" t="s">
        <v>30</v>
      </c>
      <c r="AB8" s="79" t="s">
        <v>31</v>
      </c>
      <c r="AC8" s="90"/>
    </row>
    <row r="9" spans="1:29" ht="71.25" customHeight="1" thickBot="1" x14ac:dyDescent="0.3">
      <c r="A9" s="80"/>
      <c r="B9" s="80"/>
      <c r="C9" s="80"/>
      <c r="D9" s="80"/>
      <c r="E9" s="80"/>
      <c r="F9" s="80"/>
      <c r="G9" s="80"/>
      <c r="H9" s="80"/>
      <c r="I9" s="80"/>
      <c r="J9" s="93"/>
      <c r="K9" s="80"/>
      <c r="L9" s="90"/>
      <c r="M9" s="80"/>
      <c r="N9" s="80"/>
      <c r="O9" s="80"/>
      <c r="P9" s="2" t="s">
        <v>32</v>
      </c>
      <c r="Q9" s="2" t="s">
        <v>33</v>
      </c>
      <c r="R9" s="2" t="s">
        <v>34</v>
      </c>
      <c r="S9" s="2" t="s">
        <v>35</v>
      </c>
      <c r="T9" s="2" t="s">
        <v>36</v>
      </c>
      <c r="U9" s="2" t="s">
        <v>37</v>
      </c>
      <c r="V9" s="2" t="s">
        <v>38</v>
      </c>
      <c r="W9" s="80"/>
      <c r="X9" s="80"/>
      <c r="Y9" s="80"/>
      <c r="Z9" s="80"/>
      <c r="AA9" s="80"/>
      <c r="AB9" s="80"/>
      <c r="AC9" s="90"/>
    </row>
    <row r="10" spans="1:29" ht="17.25" customHeight="1" thickBot="1" x14ac:dyDescent="0.3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20">
        <v>26</v>
      </c>
      <c r="AA10" s="20">
        <v>27</v>
      </c>
      <c r="AB10" s="20">
        <v>28</v>
      </c>
      <c r="AC10" s="20">
        <v>29</v>
      </c>
    </row>
    <row r="11" spans="1:29" s="8" customFormat="1" ht="49.5" customHeight="1" x14ac:dyDescent="0.25">
      <c r="A11" s="13" t="s">
        <v>60</v>
      </c>
      <c r="B11" s="21" t="s">
        <v>54</v>
      </c>
      <c r="C11" s="15" t="s">
        <v>51</v>
      </c>
      <c r="D11" s="14" t="s">
        <v>56</v>
      </c>
      <c r="E11" s="16">
        <v>35</v>
      </c>
      <c r="F11" s="21" t="s">
        <v>58</v>
      </c>
      <c r="G11" s="21" t="s">
        <v>59</v>
      </c>
      <c r="H11" s="18" t="s">
        <v>53</v>
      </c>
      <c r="I11" s="17">
        <v>0.92</v>
      </c>
      <c r="J11" s="17"/>
      <c r="K11" s="17"/>
      <c r="L11" s="15" t="s">
        <v>61</v>
      </c>
      <c r="M11" s="17"/>
      <c r="N11" s="17"/>
      <c r="O11" s="14">
        <v>23</v>
      </c>
      <c r="P11" s="41">
        <v>0</v>
      </c>
      <c r="Q11" s="41">
        <v>0</v>
      </c>
      <c r="R11" s="14">
        <v>17</v>
      </c>
      <c r="S11" s="41">
        <v>0</v>
      </c>
      <c r="T11" s="41">
        <v>0</v>
      </c>
      <c r="U11" s="14">
        <v>10</v>
      </c>
      <c r="V11" s="18">
        <v>7</v>
      </c>
      <c r="W11" s="16">
        <v>6</v>
      </c>
      <c r="X11" s="16"/>
      <c r="Y11" s="51" t="s">
        <v>52</v>
      </c>
      <c r="Z11" s="31"/>
      <c r="AA11" s="31"/>
      <c r="AB11" s="31"/>
      <c r="AC11" s="51">
        <v>0</v>
      </c>
    </row>
    <row r="12" spans="1:29" s="8" customFormat="1" ht="44.25" customHeight="1" x14ac:dyDescent="0.25">
      <c r="A12" s="23" t="s">
        <v>65</v>
      </c>
      <c r="B12" s="24" t="s">
        <v>54</v>
      </c>
      <c r="C12" s="25" t="s">
        <v>51</v>
      </c>
      <c r="D12" s="25" t="s">
        <v>62</v>
      </c>
      <c r="E12" s="26">
        <v>35</v>
      </c>
      <c r="F12" s="24" t="s">
        <v>63</v>
      </c>
      <c r="G12" s="24" t="s">
        <v>64</v>
      </c>
      <c r="H12" s="27" t="s">
        <v>53</v>
      </c>
      <c r="I12" s="28">
        <v>2.82</v>
      </c>
      <c r="J12" s="28"/>
      <c r="K12" s="28"/>
      <c r="L12" s="25" t="s">
        <v>62</v>
      </c>
      <c r="M12" s="28"/>
      <c r="N12" s="28"/>
      <c r="O12" s="29">
        <v>16</v>
      </c>
      <c r="P12" s="41">
        <v>0</v>
      </c>
      <c r="Q12" s="41">
        <v>0</v>
      </c>
      <c r="R12" s="29">
        <v>14</v>
      </c>
      <c r="S12" s="41">
        <v>0</v>
      </c>
      <c r="T12" s="41">
        <v>0</v>
      </c>
      <c r="U12" s="29">
        <v>14</v>
      </c>
      <c r="V12" s="27"/>
      <c r="W12" s="26">
        <v>2</v>
      </c>
      <c r="X12" s="26"/>
      <c r="Y12" s="51" t="s">
        <v>100</v>
      </c>
      <c r="Z12" s="32"/>
      <c r="AA12" s="32"/>
      <c r="AB12" s="32"/>
      <c r="AC12" s="51">
        <v>0</v>
      </c>
    </row>
    <row r="13" spans="1:29" s="8" customFormat="1" ht="45" customHeight="1" x14ac:dyDescent="0.25">
      <c r="A13" s="13" t="s">
        <v>69</v>
      </c>
      <c r="B13" s="18" t="s">
        <v>54</v>
      </c>
      <c r="C13" s="18" t="s">
        <v>51</v>
      </c>
      <c r="D13" s="18" t="s">
        <v>66</v>
      </c>
      <c r="E13" s="18">
        <v>35</v>
      </c>
      <c r="F13" s="33" t="s">
        <v>67</v>
      </c>
      <c r="G13" s="33" t="s">
        <v>68</v>
      </c>
      <c r="H13" s="18" t="s">
        <v>53</v>
      </c>
      <c r="I13" s="18">
        <f>19-17+((20-11)/60)</f>
        <v>2.15</v>
      </c>
      <c r="J13" s="22"/>
      <c r="K13" s="22"/>
      <c r="L13" s="18" t="s">
        <v>66</v>
      </c>
      <c r="M13" s="22"/>
      <c r="N13" s="22"/>
      <c r="O13" s="18">
        <f t="shared" ref="O13:O18" si="0">SUM(P13:R13)+W13</f>
        <v>6</v>
      </c>
      <c r="P13" s="18">
        <v>0</v>
      </c>
      <c r="Q13" s="18">
        <v>0</v>
      </c>
      <c r="R13" s="18">
        <v>5</v>
      </c>
      <c r="S13" s="18">
        <v>0</v>
      </c>
      <c r="T13" s="18">
        <v>0</v>
      </c>
      <c r="U13" s="18">
        <v>5</v>
      </c>
      <c r="V13" s="18">
        <v>0</v>
      </c>
      <c r="W13" s="18">
        <v>1</v>
      </c>
      <c r="X13" s="18"/>
      <c r="Y13" s="51" t="s">
        <v>100</v>
      </c>
      <c r="Z13" s="31"/>
      <c r="AA13" s="31"/>
      <c r="AB13" s="31"/>
      <c r="AC13" s="51">
        <v>0</v>
      </c>
    </row>
    <row r="14" spans="1:29" s="8" customFormat="1" ht="54.75" customHeight="1" x14ac:dyDescent="0.25">
      <c r="A14" s="23" t="s">
        <v>73</v>
      </c>
      <c r="B14" s="18" t="s">
        <v>54</v>
      </c>
      <c r="C14" s="18" t="s">
        <v>51</v>
      </c>
      <c r="D14" s="18" t="s">
        <v>66</v>
      </c>
      <c r="E14" s="18">
        <v>35</v>
      </c>
      <c r="F14" s="33" t="s">
        <v>83</v>
      </c>
      <c r="G14" s="33" t="s">
        <v>82</v>
      </c>
      <c r="H14" s="18" t="s">
        <v>53</v>
      </c>
      <c r="I14" s="18">
        <f>15-13+((24-15)/60)</f>
        <v>2.15</v>
      </c>
      <c r="J14" s="22"/>
      <c r="K14" s="22"/>
      <c r="L14" s="18" t="s">
        <v>66</v>
      </c>
      <c r="M14" s="22"/>
      <c r="N14" s="22"/>
      <c r="O14" s="18">
        <f t="shared" si="0"/>
        <v>6</v>
      </c>
      <c r="P14" s="18">
        <v>0</v>
      </c>
      <c r="Q14" s="18">
        <v>0</v>
      </c>
      <c r="R14" s="18">
        <v>5</v>
      </c>
      <c r="S14" s="18">
        <v>0</v>
      </c>
      <c r="T14" s="18">
        <v>0</v>
      </c>
      <c r="U14" s="18">
        <v>5</v>
      </c>
      <c r="V14" s="18">
        <v>0</v>
      </c>
      <c r="W14" s="18">
        <v>1</v>
      </c>
      <c r="X14" s="18"/>
      <c r="Y14" s="51" t="s">
        <v>100</v>
      </c>
      <c r="Z14" s="31"/>
      <c r="AA14" s="31"/>
      <c r="AB14" s="31"/>
      <c r="AC14" s="51">
        <v>0</v>
      </c>
    </row>
    <row r="15" spans="1:29" s="8" customFormat="1" ht="49.5" customHeight="1" x14ac:dyDescent="0.25">
      <c r="A15" s="13" t="s">
        <v>74</v>
      </c>
      <c r="B15" s="18" t="s">
        <v>54</v>
      </c>
      <c r="C15" s="18" t="s">
        <v>51</v>
      </c>
      <c r="D15" s="18" t="s">
        <v>66</v>
      </c>
      <c r="E15" s="18">
        <v>35</v>
      </c>
      <c r="F15" s="33" t="s">
        <v>84</v>
      </c>
      <c r="G15" s="33" t="s">
        <v>85</v>
      </c>
      <c r="H15" s="18" t="s">
        <v>53</v>
      </c>
      <c r="I15" s="18">
        <f>18-16+((30-57)/60)</f>
        <v>1.55</v>
      </c>
      <c r="J15" s="22"/>
      <c r="K15" s="22"/>
      <c r="L15" s="18" t="s">
        <v>71</v>
      </c>
      <c r="M15" s="22"/>
      <c r="N15" s="22"/>
      <c r="O15" s="34">
        <f t="shared" si="0"/>
        <v>6</v>
      </c>
      <c r="P15" s="34">
        <v>0</v>
      </c>
      <c r="Q15" s="34">
        <v>0</v>
      </c>
      <c r="R15" s="34">
        <v>5</v>
      </c>
      <c r="S15" s="34">
        <v>0</v>
      </c>
      <c r="T15" s="34">
        <v>0</v>
      </c>
      <c r="U15" s="34">
        <v>5</v>
      </c>
      <c r="V15" s="34">
        <v>0</v>
      </c>
      <c r="W15" s="34">
        <v>1</v>
      </c>
      <c r="X15" s="34"/>
      <c r="Y15" s="51" t="s">
        <v>100</v>
      </c>
      <c r="Z15" s="31"/>
      <c r="AA15" s="31"/>
      <c r="AB15" s="31"/>
      <c r="AC15" s="51">
        <v>0</v>
      </c>
    </row>
    <row r="16" spans="1:29" s="12" customFormat="1" ht="45" x14ac:dyDescent="0.25">
      <c r="A16" s="23" t="s">
        <v>75</v>
      </c>
      <c r="B16" s="18" t="s">
        <v>54</v>
      </c>
      <c r="C16" s="18" t="s">
        <v>55</v>
      </c>
      <c r="D16" s="18" t="s">
        <v>72</v>
      </c>
      <c r="E16" s="18">
        <v>10</v>
      </c>
      <c r="F16" s="33" t="s">
        <v>86</v>
      </c>
      <c r="G16" s="33" t="s">
        <v>87</v>
      </c>
      <c r="H16" s="18" t="s">
        <v>53</v>
      </c>
      <c r="I16" s="35">
        <f>19-18+((40-50)/60)</f>
        <v>0.83333333333333337</v>
      </c>
      <c r="J16" s="18"/>
      <c r="K16" s="18"/>
      <c r="L16" s="18" t="s">
        <v>76</v>
      </c>
      <c r="M16" s="18"/>
      <c r="N16" s="18"/>
      <c r="O16" s="51">
        <f t="shared" ref="O16:O17" si="1">SUM(P16:R16)+W16</f>
        <v>18</v>
      </c>
      <c r="P16" s="51">
        <v>0</v>
      </c>
      <c r="Q16" s="51">
        <v>0</v>
      </c>
      <c r="R16" s="51">
        <v>16</v>
      </c>
      <c r="S16" s="51">
        <v>0</v>
      </c>
      <c r="T16" s="51">
        <v>0</v>
      </c>
      <c r="U16" s="51">
        <v>15</v>
      </c>
      <c r="V16" s="51">
        <v>1</v>
      </c>
      <c r="W16" s="51">
        <v>2</v>
      </c>
      <c r="X16" s="18"/>
      <c r="Y16" s="51" t="s">
        <v>100</v>
      </c>
      <c r="Z16" s="30"/>
      <c r="AA16" s="30"/>
      <c r="AB16" s="30"/>
      <c r="AC16" s="51">
        <v>0</v>
      </c>
    </row>
    <row r="17" spans="1:29" s="12" customFormat="1" ht="47.25" customHeight="1" x14ac:dyDescent="0.25">
      <c r="A17" s="13" t="s">
        <v>79</v>
      </c>
      <c r="B17" s="18" t="s">
        <v>54</v>
      </c>
      <c r="C17" s="18" t="s">
        <v>55</v>
      </c>
      <c r="D17" s="18" t="s">
        <v>72</v>
      </c>
      <c r="E17" s="18">
        <v>10</v>
      </c>
      <c r="F17" s="33" t="s">
        <v>88</v>
      </c>
      <c r="G17" s="33" t="s">
        <v>89</v>
      </c>
      <c r="H17" s="18" t="s">
        <v>77</v>
      </c>
      <c r="I17" s="35">
        <f>18-14+((45-27)/60)</f>
        <v>4.3</v>
      </c>
      <c r="J17" s="18"/>
      <c r="K17" s="18"/>
      <c r="L17" s="18" t="s">
        <v>76</v>
      </c>
      <c r="M17" s="18"/>
      <c r="N17" s="18"/>
      <c r="O17" s="51">
        <f t="shared" si="1"/>
        <v>18</v>
      </c>
      <c r="P17" s="51">
        <v>0</v>
      </c>
      <c r="Q17" s="51">
        <v>0</v>
      </c>
      <c r="R17" s="51">
        <v>16</v>
      </c>
      <c r="S17" s="51">
        <v>0</v>
      </c>
      <c r="T17" s="51">
        <v>0</v>
      </c>
      <c r="U17" s="51">
        <v>15</v>
      </c>
      <c r="V17" s="51">
        <v>1</v>
      </c>
      <c r="W17" s="51">
        <v>2</v>
      </c>
      <c r="X17" s="18">
        <v>2320</v>
      </c>
      <c r="Y17" s="51" t="s">
        <v>100</v>
      </c>
      <c r="Z17" s="30"/>
      <c r="AA17" s="30"/>
      <c r="AB17" s="30"/>
      <c r="AC17" s="51">
        <v>1</v>
      </c>
    </row>
    <row r="18" spans="1:29" s="12" customFormat="1" ht="63" customHeight="1" x14ac:dyDescent="0.25">
      <c r="A18" s="13" t="s">
        <v>80</v>
      </c>
      <c r="B18" s="18" t="s">
        <v>54</v>
      </c>
      <c r="C18" s="18" t="s">
        <v>55</v>
      </c>
      <c r="D18" s="18" t="s">
        <v>78</v>
      </c>
      <c r="E18" s="18">
        <v>35</v>
      </c>
      <c r="F18" s="33" t="s">
        <v>90</v>
      </c>
      <c r="G18" s="33" t="s">
        <v>91</v>
      </c>
      <c r="H18" s="18" t="s">
        <v>77</v>
      </c>
      <c r="I18" s="35">
        <f>15-14+((45-55)/60)</f>
        <v>0.83333333333333337</v>
      </c>
      <c r="J18" s="18"/>
      <c r="K18" s="18"/>
      <c r="L18" s="18" t="s">
        <v>81</v>
      </c>
      <c r="M18" s="18"/>
      <c r="N18" s="18"/>
      <c r="O18" s="18">
        <f t="shared" si="0"/>
        <v>15</v>
      </c>
      <c r="P18" s="18">
        <v>0</v>
      </c>
      <c r="Q18" s="18">
        <v>4</v>
      </c>
      <c r="R18" s="18">
        <v>7</v>
      </c>
      <c r="S18" s="18">
        <v>0</v>
      </c>
      <c r="T18" s="18">
        <v>0</v>
      </c>
      <c r="U18" s="18">
        <v>1</v>
      </c>
      <c r="V18" s="18">
        <v>10</v>
      </c>
      <c r="W18" s="18">
        <v>4</v>
      </c>
      <c r="X18" s="18"/>
      <c r="Y18" s="51" t="s">
        <v>100</v>
      </c>
      <c r="Z18" s="30"/>
      <c r="AA18" s="30"/>
      <c r="AB18" s="30"/>
      <c r="AC18" s="51">
        <v>1</v>
      </c>
    </row>
    <row r="19" spans="1:29" s="12" customFormat="1" ht="45" x14ac:dyDescent="0.25">
      <c r="A19" s="13" t="s">
        <v>92</v>
      </c>
      <c r="B19" s="18" t="s">
        <v>54</v>
      </c>
      <c r="C19" s="34" t="s">
        <v>55</v>
      </c>
      <c r="D19" s="34" t="s">
        <v>96</v>
      </c>
      <c r="E19" s="34">
        <v>6</v>
      </c>
      <c r="F19" s="34" t="s">
        <v>97</v>
      </c>
      <c r="G19" s="34" t="s">
        <v>98</v>
      </c>
      <c r="H19" s="34" t="s">
        <v>53</v>
      </c>
      <c r="I19" s="34">
        <v>0.92</v>
      </c>
      <c r="J19" s="34"/>
      <c r="K19" s="34"/>
      <c r="L19" s="34" t="s">
        <v>99</v>
      </c>
      <c r="M19" s="34"/>
      <c r="N19" s="34"/>
      <c r="O19" s="34">
        <v>4</v>
      </c>
      <c r="P19" s="44">
        <v>0</v>
      </c>
      <c r="Q19" s="44">
        <v>0</v>
      </c>
      <c r="R19" s="34">
        <v>2</v>
      </c>
      <c r="S19" s="44">
        <v>0</v>
      </c>
      <c r="T19" s="44">
        <v>0</v>
      </c>
      <c r="U19" s="34">
        <v>2</v>
      </c>
      <c r="V19" s="44">
        <v>0</v>
      </c>
      <c r="W19" s="34">
        <v>2</v>
      </c>
      <c r="X19" s="34"/>
      <c r="Y19" s="34" t="s">
        <v>100</v>
      </c>
      <c r="Z19" s="34"/>
      <c r="AA19" s="34"/>
      <c r="AB19" s="34"/>
      <c r="AC19" s="34">
        <v>0</v>
      </c>
    </row>
    <row r="20" spans="1:29" s="12" customFormat="1" ht="45" x14ac:dyDescent="0.25">
      <c r="A20" s="13" t="s">
        <v>95</v>
      </c>
      <c r="B20" s="18" t="s">
        <v>54</v>
      </c>
      <c r="C20" s="34" t="s">
        <v>55</v>
      </c>
      <c r="D20" s="34" t="s">
        <v>72</v>
      </c>
      <c r="E20" s="34">
        <v>10</v>
      </c>
      <c r="F20" s="36" t="s">
        <v>93</v>
      </c>
      <c r="G20" s="36" t="s">
        <v>94</v>
      </c>
      <c r="H20" s="34" t="s">
        <v>77</v>
      </c>
      <c r="I20" s="37">
        <f>7-5+((20-53)/60)</f>
        <v>1.45</v>
      </c>
      <c r="J20" s="34"/>
      <c r="K20" s="34"/>
      <c r="L20" s="34" t="s">
        <v>76</v>
      </c>
      <c r="M20" s="34"/>
      <c r="N20" s="34"/>
      <c r="O20" s="51">
        <f t="shared" ref="O20" si="2">SUM(P20:R20)+W20</f>
        <v>18</v>
      </c>
      <c r="P20" s="51">
        <v>0</v>
      </c>
      <c r="Q20" s="51">
        <v>0</v>
      </c>
      <c r="R20" s="51">
        <v>16</v>
      </c>
      <c r="S20" s="51">
        <v>0</v>
      </c>
      <c r="T20" s="51">
        <v>0</v>
      </c>
      <c r="U20" s="51">
        <v>15</v>
      </c>
      <c r="V20" s="51">
        <v>1</v>
      </c>
      <c r="W20" s="51">
        <v>2</v>
      </c>
      <c r="X20" s="34">
        <v>610</v>
      </c>
      <c r="Y20" s="51" t="s">
        <v>100</v>
      </c>
      <c r="Z20" s="34"/>
      <c r="AA20" s="34"/>
      <c r="AB20" s="34"/>
      <c r="AC20" s="34">
        <v>1</v>
      </c>
    </row>
    <row r="21" spans="1:29" s="12" customFormat="1" ht="45" x14ac:dyDescent="0.25">
      <c r="A21" s="13" t="s">
        <v>117</v>
      </c>
      <c r="B21" s="18" t="s">
        <v>54</v>
      </c>
      <c r="C21" s="34" t="s">
        <v>116</v>
      </c>
      <c r="D21" s="38" t="s">
        <v>101</v>
      </c>
      <c r="E21" s="34">
        <v>6</v>
      </c>
      <c r="F21" s="18" t="s">
        <v>102</v>
      </c>
      <c r="G21" s="18" t="s">
        <v>103</v>
      </c>
      <c r="H21" s="39" t="s">
        <v>53</v>
      </c>
      <c r="I21" s="35">
        <v>1.03</v>
      </c>
      <c r="J21" s="40"/>
      <c r="K21" s="40"/>
      <c r="L21" s="38" t="s">
        <v>101</v>
      </c>
      <c r="M21" s="40"/>
      <c r="N21" s="40"/>
      <c r="O21" s="52">
        <v>1</v>
      </c>
      <c r="P21" s="44">
        <v>0</v>
      </c>
      <c r="Q21" s="44">
        <v>0</v>
      </c>
      <c r="R21" s="52">
        <v>1</v>
      </c>
      <c r="S21" s="44">
        <v>0</v>
      </c>
      <c r="T21" s="44">
        <v>0</v>
      </c>
      <c r="U21" s="16">
        <v>1</v>
      </c>
      <c r="V21" s="44">
        <v>0</v>
      </c>
      <c r="W21" s="44">
        <v>0</v>
      </c>
      <c r="X21" s="40"/>
      <c r="Y21" s="61"/>
      <c r="Z21" s="40"/>
      <c r="AA21" s="40"/>
      <c r="AB21" s="40"/>
      <c r="AC21" s="34">
        <v>0</v>
      </c>
    </row>
    <row r="22" spans="1:29" s="12" customFormat="1" ht="45" x14ac:dyDescent="0.25">
      <c r="A22" s="13" t="s">
        <v>118</v>
      </c>
      <c r="B22" s="18" t="s">
        <v>54</v>
      </c>
      <c r="C22" s="34" t="s">
        <v>116</v>
      </c>
      <c r="D22" s="38" t="s">
        <v>104</v>
      </c>
      <c r="E22" s="34">
        <v>6</v>
      </c>
      <c r="F22" s="73" t="s">
        <v>105</v>
      </c>
      <c r="G22" s="73" t="s">
        <v>106</v>
      </c>
      <c r="H22" s="39" t="s">
        <v>53</v>
      </c>
      <c r="I22" s="74">
        <v>0.15</v>
      </c>
      <c r="J22" s="40"/>
      <c r="K22" s="40"/>
      <c r="L22" s="38" t="s">
        <v>104</v>
      </c>
      <c r="M22" s="40"/>
      <c r="N22" s="40"/>
      <c r="O22" s="52">
        <v>1</v>
      </c>
      <c r="P22" s="44">
        <v>0</v>
      </c>
      <c r="Q22" s="44">
        <v>0</v>
      </c>
      <c r="R22" s="52">
        <v>1</v>
      </c>
      <c r="S22" s="44">
        <v>0</v>
      </c>
      <c r="T22" s="44">
        <v>0</v>
      </c>
      <c r="U22" s="16">
        <v>1</v>
      </c>
      <c r="V22" s="44">
        <v>0</v>
      </c>
      <c r="W22" s="44">
        <v>0</v>
      </c>
      <c r="X22" s="40"/>
      <c r="Y22" s="61"/>
      <c r="Z22" s="40"/>
      <c r="AA22" s="40"/>
      <c r="AB22" s="40"/>
      <c r="AC22" s="34">
        <v>0</v>
      </c>
    </row>
    <row r="23" spans="1:29" s="12" customFormat="1" ht="45" x14ac:dyDescent="0.25">
      <c r="A23" s="13" t="s">
        <v>119</v>
      </c>
      <c r="B23" s="18" t="s">
        <v>54</v>
      </c>
      <c r="C23" s="34" t="s">
        <v>116</v>
      </c>
      <c r="D23" s="38" t="s">
        <v>107</v>
      </c>
      <c r="E23" s="34">
        <v>6</v>
      </c>
      <c r="F23" s="73"/>
      <c r="G23" s="73"/>
      <c r="H23" s="39" t="s">
        <v>53</v>
      </c>
      <c r="I23" s="74"/>
      <c r="J23" s="40"/>
      <c r="K23" s="40"/>
      <c r="L23" s="38" t="s">
        <v>107</v>
      </c>
      <c r="M23" s="40"/>
      <c r="N23" s="40"/>
      <c r="O23" s="52">
        <v>1</v>
      </c>
      <c r="P23" s="44">
        <v>0</v>
      </c>
      <c r="Q23" s="44">
        <v>0</v>
      </c>
      <c r="R23" s="52">
        <v>1</v>
      </c>
      <c r="S23" s="44">
        <v>0</v>
      </c>
      <c r="T23" s="44">
        <v>0</v>
      </c>
      <c r="U23" s="16">
        <v>1</v>
      </c>
      <c r="V23" s="44">
        <v>0</v>
      </c>
      <c r="W23" s="44">
        <v>0</v>
      </c>
      <c r="X23" s="40"/>
      <c r="Y23" s="61"/>
      <c r="Z23" s="40"/>
      <c r="AA23" s="40"/>
      <c r="AB23" s="40"/>
      <c r="AC23" s="34">
        <v>0</v>
      </c>
    </row>
    <row r="24" spans="1:29" s="12" customFormat="1" ht="45" x14ac:dyDescent="0.25">
      <c r="A24" s="13" t="s">
        <v>120</v>
      </c>
      <c r="B24" s="18" t="s">
        <v>54</v>
      </c>
      <c r="C24" s="34" t="s">
        <v>116</v>
      </c>
      <c r="D24" s="38" t="s">
        <v>108</v>
      </c>
      <c r="E24" s="34">
        <v>6</v>
      </c>
      <c r="F24" s="73"/>
      <c r="G24" s="73"/>
      <c r="H24" s="39" t="s">
        <v>53</v>
      </c>
      <c r="I24" s="74"/>
      <c r="J24" s="40"/>
      <c r="K24" s="40"/>
      <c r="L24" s="38" t="s">
        <v>108</v>
      </c>
      <c r="M24" s="40"/>
      <c r="N24" s="40"/>
      <c r="O24" s="52">
        <v>1</v>
      </c>
      <c r="P24" s="44">
        <v>0</v>
      </c>
      <c r="Q24" s="44">
        <v>0</v>
      </c>
      <c r="R24" s="52">
        <v>1</v>
      </c>
      <c r="S24" s="44">
        <v>0</v>
      </c>
      <c r="T24" s="44">
        <v>0</v>
      </c>
      <c r="U24" s="16">
        <v>1</v>
      </c>
      <c r="V24" s="44">
        <v>0</v>
      </c>
      <c r="W24" s="44">
        <v>0</v>
      </c>
      <c r="X24" s="40"/>
      <c r="Y24" s="61"/>
      <c r="Z24" s="40"/>
      <c r="AA24" s="40"/>
      <c r="AB24" s="40"/>
      <c r="AC24" s="34">
        <v>0</v>
      </c>
    </row>
    <row r="25" spans="1:29" s="12" customFormat="1" ht="45" x14ac:dyDescent="0.25">
      <c r="A25" s="13" t="s">
        <v>121</v>
      </c>
      <c r="B25" s="18" t="s">
        <v>54</v>
      </c>
      <c r="C25" s="34" t="s">
        <v>116</v>
      </c>
      <c r="D25" s="38" t="s">
        <v>104</v>
      </c>
      <c r="E25" s="34">
        <v>6</v>
      </c>
      <c r="F25" s="73" t="s">
        <v>109</v>
      </c>
      <c r="G25" s="73" t="s">
        <v>110</v>
      </c>
      <c r="H25" s="39" t="s">
        <v>53</v>
      </c>
      <c r="I25" s="74">
        <v>0.65</v>
      </c>
      <c r="J25" s="40"/>
      <c r="K25" s="40"/>
      <c r="L25" s="38" t="s">
        <v>104</v>
      </c>
      <c r="M25" s="40"/>
      <c r="N25" s="40"/>
      <c r="O25" s="52">
        <v>1</v>
      </c>
      <c r="P25" s="44">
        <v>0</v>
      </c>
      <c r="Q25" s="44">
        <v>0</v>
      </c>
      <c r="R25" s="52">
        <v>1</v>
      </c>
      <c r="S25" s="44">
        <v>0</v>
      </c>
      <c r="T25" s="44">
        <v>0</v>
      </c>
      <c r="U25" s="16">
        <v>1</v>
      </c>
      <c r="V25" s="44">
        <v>0</v>
      </c>
      <c r="W25" s="44">
        <v>0</v>
      </c>
      <c r="X25" s="40"/>
      <c r="Y25" s="61"/>
      <c r="Z25" s="40"/>
      <c r="AA25" s="40"/>
      <c r="AB25" s="40"/>
      <c r="AC25" s="34">
        <v>0</v>
      </c>
    </row>
    <row r="26" spans="1:29" s="12" customFormat="1" ht="45" x14ac:dyDescent="0.25">
      <c r="A26" s="13" t="s">
        <v>122</v>
      </c>
      <c r="B26" s="18" t="s">
        <v>54</v>
      </c>
      <c r="C26" s="34" t="s">
        <v>116</v>
      </c>
      <c r="D26" s="38" t="s">
        <v>107</v>
      </c>
      <c r="E26" s="34">
        <v>6</v>
      </c>
      <c r="F26" s="73"/>
      <c r="G26" s="73"/>
      <c r="H26" s="39" t="s">
        <v>53</v>
      </c>
      <c r="I26" s="74"/>
      <c r="J26" s="40"/>
      <c r="K26" s="40"/>
      <c r="L26" s="38" t="s">
        <v>107</v>
      </c>
      <c r="M26" s="40"/>
      <c r="N26" s="40"/>
      <c r="O26" s="52">
        <v>1</v>
      </c>
      <c r="P26" s="44">
        <v>0</v>
      </c>
      <c r="Q26" s="44">
        <v>0</v>
      </c>
      <c r="R26" s="52">
        <v>1</v>
      </c>
      <c r="S26" s="44">
        <v>0</v>
      </c>
      <c r="T26" s="44">
        <v>0</v>
      </c>
      <c r="U26" s="16">
        <v>1</v>
      </c>
      <c r="V26" s="44">
        <v>0</v>
      </c>
      <c r="W26" s="44">
        <v>0</v>
      </c>
      <c r="X26" s="40"/>
      <c r="Y26" s="61"/>
      <c r="Z26" s="40"/>
      <c r="AA26" s="40"/>
      <c r="AB26" s="40"/>
      <c r="AC26" s="34">
        <v>0</v>
      </c>
    </row>
    <row r="27" spans="1:29" s="12" customFormat="1" ht="45" x14ac:dyDescent="0.25">
      <c r="A27" s="13" t="s">
        <v>123</v>
      </c>
      <c r="B27" s="18" t="s">
        <v>54</v>
      </c>
      <c r="C27" s="34" t="s">
        <v>116</v>
      </c>
      <c r="D27" s="38" t="s">
        <v>104</v>
      </c>
      <c r="E27" s="34">
        <v>6</v>
      </c>
      <c r="F27" s="73" t="s">
        <v>111</v>
      </c>
      <c r="G27" s="73" t="s">
        <v>112</v>
      </c>
      <c r="H27" s="39" t="s">
        <v>53</v>
      </c>
      <c r="I27" s="74">
        <v>0.42</v>
      </c>
      <c r="J27" s="40"/>
      <c r="K27" s="40"/>
      <c r="L27" s="38" t="s">
        <v>104</v>
      </c>
      <c r="M27" s="40"/>
      <c r="N27" s="40"/>
      <c r="O27" s="52">
        <v>1</v>
      </c>
      <c r="P27" s="44">
        <v>0</v>
      </c>
      <c r="Q27" s="44">
        <v>0</v>
      </c>
      <c r="R27" s="52">
        <v>1</v>
      </c>
      <c r="S27" s="44">
        <v>0</v>
      </c>
      <c r="T27" s="44">
        <v>0</v>
      </c>
      <c r="U27" s="16">
        <v>1</v>
      </c>
      <c r="V27" s="44">
        <v>0</v>
      </c>
      <c r="W27" s="44">
        <v>0</v>
      </c>
      <c r="X27" s="40"/>
      <c r="Y27" s="61"/>
      <c r="Z27" s="40"/>
      <c r="AA27" s="40"/>
      <c r="AB27" s="40"/>
      <c r="AC27" s="34">
        <v>0</v>
      </c>
    </row>
    <row r="28" spans="1:29" s="12" customFormat="1" ht="45" x14ac:dyDescent="0.25">
      <c r="A28" s="13" t="s">
        <v>124</v>
      </c>
      <c r="B28" s="18" t="s">
        <v>54</v>
      </c>
      <c r="C28" s="34" t="s">
        <v>116</v>
      </c>
      <c r="D28" s="38" t="s">
        <v>107</v>
      </c>
      <c r="E28" s="34">
        <v>6</v>
      </c>
      <c r="F28" s="73"/>
      <c r="G28" s="73"/>
      <c r="H28" s="39" t="s">
        <v>53</v>
      </c>
      <c r="I28" s="74"/>
      <c r="J28" s="40"/>
      <c r="K28" s="40"/>
      <c r="L28" s="38" t="s">
        <v>107</v>
      </c>
      <c r="M28" s="40"/>
      <c r="N28" s="40"/>
      <c r="O28" s="52">
        <v>1</v>
      </c>
      <c r="P28" s="44">
        <v>0</v>
      </c>
      <c r="Q28" s="44">
        <v>0</v>
      </c>
      <c r="R28" s="52">
        <v>1</v>
      </c>
      <c r="S28" s="44">
        <v>0</v>
      </c>
      <c r="T28" s="44">
        <v>0</v>
      </c>
      <c r="U28" s="16">
        <v>1</v>
      </c>
      <c r="V28" s="44">
        <v>0</v>
      </c>
      <c r="W28" s="44">
        <v>0</v>
      </c>
      <c r="X28" s="40"/>
      <c r="Y28" s="61"/>
      <c r="Z28" s="40"/>
      <c r="AA28" s="40"/>
      <c r="AB28" s="40"/>
      <c r="AC28" s="34">
        <v>0</v>
      </c>
    </row>
    <row r="29" spans="1:29" s="12" customFormat="1" ht="45" x14ac:dyDescent="0.25">
      <c r="A29" s="13" t="s">
        <v>125</v>
      </c>
      <c r="B29" s="18" t="s">
        <v>54</v>
      </c>
      <c r="C29" s="34" t="s">
        <v>116</v>
      </c>
      <c r="D29" s="38" t="s">
        <v>108</v>
      </c>
      <c r="E29" s="34">
        <v>6</v>
      </c>
      <c r="F29" s="73"/>
      <c r="G29" s="73"/>
      <c r="H29" s="39" t="s">
        <v>53</v>
      </c>
      <c r="I29" s="74"/>
      <c r="J29" s="40"/>
      <c r="K29" s="40"/>
      <c r="L29" s="38" t="s">
        <v>108</v>
      </c>
      <c r="M29" s="40"/>
      <c r="N29" s="40"/>
      <c r="O29" s="52">
        <v>1</v>
      </c>
      <c r="P29" s="44">
        <v>0</v>
      </c>
      <c r="Q29" s="44">
        <v>0</v>
      </c>
      <c r="R29" s="52">
        <v>1</v>
      </c>
      <c r="S29" s="44">
        <v>0</v>
      </c>
      <c r="T29" s="44">
        <v>0</v>
      </c>
      <c r="U29" s="16">
        <v>1</v>
      </c>
      <c r="V29" s="44">
        <v>0</v>
      </c>
      <c r="W29" s="44">
        <v>0</v>
      </c>
      <c r="X29" s="40"/>
      <c r="Y29" s="61"/>
      <c r="Z29" s="40"/>
      <c r="AA29" s="40"/>
      <c r="AB29" s="40"/>
      <c r="AC29" s="34">
        <v>0</v>
      </c>
    </row>
    <row r="30" spans="1:29" s="12" customFormat="1" ht="45" x14ac:dyDescent="0.25">
      <c r="A30" s="13" t="s">
        <v>126</v>
      </c>
      <c r="B30" s="18" t="s">
        <v>54</v>
      </c>
      <c r="C30" s="34" t="s">
        <v>116</v>
      </c>
      <c r="D30" s="38" t="s">
        <v>113</v>
      </c>
      <c r="E30" s="34">
        <v>6</v>
      </c>
      <c r="F30" s="18" t="s">
        <v>114</v>
      </c>
      <c r="G30" s="18" t="s">
        <v>115</v>
      </c>
      <c r="H30" s="39" t="s">
        <v>53</v>
      </c>
      <c r="I30" s="35">
        <v>1.67</v>
      </c>
      <c r="J30" s="40"/>
      <c r="K30" s="40"/>
      <c r="L30" s="38" t="s">
        <v>113</v>
      </c>
      <c r="M30" s="40"/>
      <c r="N30" s="40"/>
      <c r="O30" s="52">
        <v>1</v>
      </c>
      <c r="P30" s="44">
        <v>0</v>
      </c>
      <c r="Q30" s="44">
        <v>0</v>
      </c>
      <c r="R30" s="52">
        <v>1</v>
      </c>
      <c r="S30" s="44">
        <v>0</v>
      </c>
      <c r="T30" s="44">
        <v>0</v>
      </c>
      <c r="U30" s="16">
        <v>1</v>
      </c>
      <c r="V30" s="44">
        <v>0</v>
      </c>
      <c r="W30" s="44">
        <v>0</v>
      </c>
      <c r="X30" s="40"/>
      <c r="Y30" s="61"/>
      <c r="Z30" s="40"/>
      <c r="AA30" s="40"/>
      <c r="AB30" s="40"/>
      <c r="AC30" s="34">
        <v>0</v>
      </c>
    </row>
    <row r="31" spans="1:29" s="12" customFormat="1" ht="45" x14ac:dyDescent="0.25">
      <c r="A31" s="13" t="s">
        <v>130</v>
      </c>
      <c r="B31" s="18" t="s">
        <v>54</v>
      </c>
      <c r="C31" s="51" t="s">
        <v>55</v>
      </c>
      <c r="D31" s="42" t="s">
        <v>127</v>
      </c>
      <c r="E31" s="34">
        <v>6</v>
      </c>
      <c r="F31" s="43" t="s">
        <v>128</v>
      </c>
      <c r="G31" s="43" t="s">
        <v>129</v>
      </c>
      <c r="H31" s="39" t="s">
        <v>53</v>
      </c>
      <c r="I31" s="43">
        <v>1.25</v>
      </c>
      <c r="J31" s="40"/>
      <c r="K31" s="40"/>
      <c r="L31" s="42" t="s">
        <v>127</v>
      </c>
      <c r="M31" s="40"/>
      <c r="N31" s="40"/>
      <c r="O31" s="52">
        <v>1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16">
        <v>1</v>
      </c>
      <c r="X31" s="16"/>
      <c r="Y31" s="51" t="s">
        <v>100</v>
      </c>
      <c r="Z31" s="40"/>
      <c r="AA31" s="40"/>
      <c r="AB31" s="40"/>
      <c r="AC31" s="34">
        <v>0</v>
      </c>
    </row>
    <row r="32" spans="1:29" s="12" customFormat="1" ht="45" x14ac:dyDescent="0.25">
      <c r="A32" s="13" t="s">
        <v>138</v>
      </c>
      <c r="B32" s="18" t="s">
        <v>54</v>
      </c>
      <c r="C32" s="51" t="s">
        <v>55</v>
      </c>
      <c r="D32" s="43" t="s">
        <v>131</v>
      </c>
      <c r="E32" s="34">
        <v>0.4</v>
      </c>
      <c r="F32" s="43" t="s">
        <v>232</v>
      </c>
      <c r="G32" s="43" t="s">
        <v>239</v>
      </c>
      <c r="H32" s="45" t="s">
        <v>77</v>
      </c>
      <c r="I32" s="35">
        <v>23</v>
      </c>
      <c r="J32" s="40"/>
      <c r="K32" s="40"/>
      <c r="L32" s="43" t="s">
        <v>131</v>
      </c>
      <c r="M32" s="40"/>
      <c r="N32" s="40"/>
      <c r="O32" s="56">
        <v>40</v>
      </c>
      <c r="P32" s="44">
        <v>0</v>
      </c>
      <c r="Q32" s="44">
        <v>0</v>
      </c>
      <c r="R32" s="56">
        <v>40</v>
      </c>
      <c r="S32" s="44">
        <v>0</v>
      </c>
      <c r="T32" s="44">
        <v>0</v>
      </c>
      <c r="U32" s="44">
        <v>0</v>
      </c>
      <c r="V32" s="56">
        <v>40</v>
      </c>
      <c r="W32" s="56">
        <v>1</v>
      </c>
      <c r="X32" s="56">
        <v>787</v>
      </c>
      <c r="Y32" s="51" t="s">
        <v>100</v>
      </c>
      <c r="Z32" s="40"/>
      <c r="AA32" s="40"/>
      <c r="AB32" s="40"/>
      <c r="AC32" s="51">
        <v>1</v>
      </c>
    </row>
    <row r="33" spans="1:29" s="12" customFormat="1" ht="32.25" customHeight="1" x14ac:dyDescent="0.25">
      <c r="A33" s="13" t="s">
        <v>139</v>
      </c>
      <c r="B33" s="18" t="s">
        <v>54</v>
      </c>
      <c r="C33" s="51" t="s">
        <v>55</v>
      </c>
      <c r="D33" s="38" t="s">
        <v>132</v>
      </c>
      <c r="E33" s="34">
        <v>6</v>
      </c>
      <c r="F33" s="46" t="s">
        <v>133</v>
      </c>
      <c r="G33" s="46" t="s">
        <v>134</v>
      </c>
      <c r="H33" s="45" t="s">
        <v>53</v>
      </c>
      <c r="I33" s="46">
        <v>20.25</v>
      </c>
      <c r="J33" s="40"/>
      <c r="K33" s="40"/>
      <c r="L33" s="38" t="s">
        <v>132</v>
      </c>
      <c r="M33" s="40"/>
      <c r="N33" s="53"/>
      <c r="O33" s="57">
        <v>2</v>
      </c>
      <c r="P33" s="57">
        <v>0</v>
      </c>
      <c r="Q33" s="44">
        <v>0</v>
      </c>
      <c r="R33" s="57">
        <v>1</v>
      </c>
      <c r="S33" s="57">
        <v>0</v>
      </c>
      <c r="T33" s="57">
        <v>0</v>
      </c>
      <c r="U33" s="57">
        <v>1</v>
      </c>
      <c r="V33" s="57">
        <v>0</v>
      </c>
      <c r="W33" s="57">
        <v>1</v>
      </c>
      <c r="X33" s="57"/>
      <c r="Y33" s="61"/>
      <c r="Z33" s="54"/>
      <c r="AA33" s="40"/>
      <c r="AB33" s="40"/>
      <c r="AC33" s="34">
        <v>0</v>
      </c>
    </row>
    <row r="34" spans="1:29" s="72" customFormat="1" ht="36.75" customHeight="1" x14ac:dyDescent="0.25">
      <c r="A34" s="66" t="s">
        <v>140</v>
      </c>
      <c r="B34" s="34" t="s">
        <v>54</v>
      </c>
      <c r="C34" s="34" t="s">
        <v>116</v>
      </c>
      <c r="D34" s="67" t="s">
        <v>135</v>
      </c>
      <c r="E34" s="34">
        <v>6</v>
      </c>
      <c r="F34" s="67" t="s">
        <v>136</v>
      </c>
      <c r="G34" s="67" t="s">
        <v>137</v>
      </c>
      <c r="H34" s="68" t="s">
        <v>53</v>
      </c>
      <c r="I34" s="67">
        <v>46.25</v>
      </c>
      <c r="J34" s="69"/>
      <c r="K34" s="69"/>
      <c r="L34" s="67" t="s">
        <v>135</v>
      </c>
      <c r="M34" s="69"/>
      <c r="N34" s="69"/>
      <c r="O34" s="70">
        <v>0</v>
      </c>
      <c r="P34" s="70">
        <v>0</v>
      </c>
      <c r="Q34" s="70">
        <v>0</v>
      </c>
      <c r="R34" s="70">
        <v>0</v>
      </c>
      <c r="S34" s="70">
        <v>0</v>
      </c>
      <c r="T34" s="70">
        <v>0</v>
      </c>
      <c r="U34" s="70">
        <v>0</v>
      </c>
      <c r="V34" s="70">
        <v>0</v>
      </c>
      <c r="W34" s="70">
        <v>0</v>
      </c>
      <c r="X34" s="70">
        <v>0</v>
      </c>
      <c r="Y34" s="71"/>
      <c r="Z34" s="69"/>
      <c r="AA34" s="69"/>
      <c r="AB34" s="69"/>
      <c r="AC34" s="34">
        <v>0</v>
      </c>
    </row>
    <row r="35" spans="1:29" s="12" customFormat="1" ht="45" x14ac:dyDescent="0.25">
      <c r="A35" s="13" t="s">
        <v>141</v>
      </c>
      <c r="B35" s="18" t="s">
        <v>54</v>
      </c>
      <c r="C35" s="51" t="s">
        <v>55</v>
      </c>
      <c r="D35" s="46" t="s">
        <v>224</v>
      </c>
      <c r="E35" s="34">
        <v>6</v>
      </c>
      <c r="F35" s="43" t="s">
        <v>147</v>
      </c>
      <c r="G35" s="43" t="s">
        <v>148</v>
      </c>
      <c r="H35" s="45" t="s">
        <v>53</v>
      </c>
      <c r="I35" s="45">
        <v>2.17</v>
      </c>
      <c r="J35" s="40"/>
      <c r="K35" s="40"/>
      <c r="L35" s="46" t="s">
        <v>224</v>
      </c>
      <c r="M35" s="40"/>
      <c r="N35" s="40"/>
      <c r="O35" s="58">
        <v>1</v>
      </c>
      <c r="P35" s="59">
        <v>0</v>
      </c>
      <c r="Q35" s="59">
        <v>0</v>
      </c>
      <c r="R35" s="58">
        <v>1</v>
      </c>
      <c r="S35" s="59">
        <v>0</v>
      </c>
      <c r="T35" s="59">
        <v>0</v>
      </c>
      <c r="U35" s="26">
        <v>1</v>
      </c>
      <c r="V35" s="59">
        <v>0</v>
      </c>
      <c r="W35" s="59">
        <v>0</v>
      </c>
      <c r="X35" s="60"/>
      <c r="Y35" s="62"/>
      <c r="Z35" s="40"/>
      <c r="AA35" s="40"/>
      <c r="AB35" s="40"/>
      <c r="AC35" s="34">
        <v>0</v>
      </c>
    </row>
    <row r="36" spans="1:29" s="12" customFormat="1" ht="45" x14ac:dyDescent="0.25">
      <c r="A36" s="13" t="s">
        <v>142</v>
      </c>
      <c r="B36" s="18" t="s">
        <v>54</v>
      </c>
      <c r="C36" s="51" t="s">
        <v>235</v>
      </c>
      <c r="D36" s="43" t="s">
        <v>149</v>
      </c>
      <c r="E36" s="34">
        <v>6</v>
      </c>
      <c r="F36" s="43" t="s">
        <v>150</v>
      </c>
      <c r="G36" s="43" t="s">
        <v>151</v>
      </c>
      <c r="H36" s="45" t="s">
        <v>53</v>
      </c>
      <c r="I36" s="35">
        <v>8</v>
      </c>
      <c r="J36" s="40"/>
      <c r="K36" s="61"/>
      <c r="L36" s="43" t="s">
        <v>149</v>
      </c>
      <c r="M36" s="61"/>
      <c r="N36" s="61"/>
      <c r="O36" s="51">
        <v>123</v>
      </c>
      <c r="P36" s="51">
        <v>0</v>
      </c>
      <c r="Q36" s="51">
        <v>0</v>
      </c>
      <c r="R36" s="51">
        <v>123</v>
      </c>
      <c r="S36" s="51">
        <v>0</v>
      </c>
      <c r="T36" s="51">
        <v>0</v>
      </c>
      <c r="U36" s="51">
        <v>0</v>
      </c>
      <c r="V36" s="51">
        <v>123</v>
      </c>
      <c r="W36" s="51">
        <v>1</v>
      </c>
      <c r="X36" s="51"/>
      <c r="Y36" s="51" t="s">
        <v>238</v>
      </c>
      <c r="Z36" s="61"/>
      <c r="AA36" s="61"/>
      <c r="AB36" s="61"/>
      <c r="AC36" s="34">
        <v>0</v>
      </c>
    </row>
    <row r="37" spans="1:29" s="12" customFormat="1" ht="60" x14ac:dyDescent="0.25">
      <c r="A37" s="13" t="s">
        <v>143</v>
      </c>
      <c r="B37" s="18" t="s">
        <v>54</v>
      </c>
      <c r="C37" s="51" t="s">
        <v>55</v>
      </c>
      <c r="D37" s="43" t="s">
        <v>152</v>
      </c>
      <c r="E37" s="34">
        <v>0.4</v>
      </c>
      <c r="F37" s="43" t="s">
        <v>153</v>
      </c>
      <c r="G37" s="43" t="s">
        <v>154</v>
      </c>
      <c r="H37" s="45" t="s">
        <v>77</v>
      </c>
      <c r="I37" s="46">
        <v>5.16</v>
      </c>
      <c r="J37" s="40"/>
      <c r="K37" s="61"/>
      <c r="L37" s="43" t="s">
        <v>152</v>
      </c>
      <c r="M37" s="61"/>
      <c r="N37" s="61"/>
      <c r="O37" s="51">
        <v>95</v>
      </c>
      <c r="P37" s="51">
        <v>0</v>
      </c>
      <c r="Q37" s="51">
        <v>0</v>
      </c>
      <c r="R37" s="51">
        <v>95</v>
      </c>
      <c r="S37" s="51">
        <v>0</v>
      </c>
      <c r="T37" s="51">
        <v>0</v>
      </c>
      <c r="U37" s="51">
        <v>0</v>
      </c>
      <c r="V37" s="51">
        <v>95</v>
      </c>
      <c r="W37" s="51">
        <v>1</v>
      </c>
      <c r="X37" s="51">
        <v>678</v>
      </c>
      <c r="Y37" s="51" t="s">
        <v>233</v>
      </c>
      <c r="Z37" s="61"/>
      <c r="AA37" s="61"/>
      <c r="AB37" s="61"/>
      <c r="AC37" s="51">
        <v>1</v>
      </c>
    </row>
    <row r="38" spans="1:29" s="12" customFormat="1" ht="45" x14ac:dyDescent="0.25">
      <c r="A38" s="13" t="s">
        <v>144</v>
      </c>
      <c r="B38" s="18" t="s">
        <v>54</v>
      </c>
      <c r="C38" s="51" t="s">
        <v>55</v>
      </c>
      <c r="D38" s="43" t="s">
        <v>152</v>
      </c>
      <c r="E38" s="34">
        <v>0.4</v>
      </c>
      <c r="F38" s="43" t="s">
        <v>155</v>
      </c>
      <c r="G38" s="43" t="s">
        <v>156</v>
      </c>
      <c r="H38" s="45" t="s">
        <v>77</v>
      </c>
      <c r="I38" s="46">
        <v>7</v>
      </c>
      <c r="J38" s="40"/>
      <c r="K38" s="61"/>
      <c r="L38" s="43" t="s">
        <v>152</v>
      </c>
      <c r="M38" s="61"/>
      <c r="N38" s="61"/>
      <c r="O38" s="51">
        <v>7</v>
      </c>
      <c r="P38" s="51">
        <v>0</v>
      </c>
      <c r="Q38" s="51">
        <v>0</v>
      </c>
      <c r="R38" s="51">
        <v>7</v>
      </c>
      <c r="S38" s="51">
        <v>0</v>
      </c>
      <c r="T38" s="51">
        <v>0</v>
      </c>
      <c r="U38" s="51">
        <v>0</v>
      </c>
      <c r="V38" s="51">
        <v>7</v>
      </c>
      <c r="W38" s="51">
        <v>1</v>
      </c>
      <c r="X38" s="51">
        <v>381</v>
      </c>
      <c r="Y38" s="51" t="s">
        <v>100</v>
      </c>
      <c r="Z38" s="61"/>
      <c r="AA38" s="61"/>
      <c r="AB38" s="61"/>
      <c r="AC38" s="51">
        <v>1</v>
      </c>
    </row>
    <row r="39" spans="1:29" s="12" customFormat="1" ht="30" x14ac:dyDescent="0.25">
      <c r="A39" s="13" t="s">
        <v>145</v>
      </c>
      <c r="B39" s="18" t="s">
        <v>54</v>
      </c>
      <c r="C39" s="51" t="s">
        <v>55</v>
      </c>
      <c r="D39" s="18" t="s">
        <v>157</v>
      </c>
      <c r="E39" s="34">
        <v>10</v>
      </c>
      <c r="F39" s="43" t="s">
        <v>158</v>
      </c>
      <c r="G39" s="43" t="s">
        <v>159</v>
      </c>
      <c r="H39" s="45" t="s">
        <v>77</v>
      </c>
      <c r="I39" s="46">
        <v>0.8</v>
      </c>
      <c r="J39" s="40"/>
      <c r="K39" s="55"/>
      <c r="L39" s="63" t="s">
        <v>157</v>
      </c>
      <c r="M39" s="55"/>
      <c r="N39" s="55"/>
      <c r="O39" s="51">
        <v>198</v>
      </c>
      <c r="P39" s="51">
        <v>0</v>
      </c>
      <c r="Q39" s="51">
        <v>0</v>
      </c>
      <c r="R39" s="51">
        <v>197</v>
      </c>
      <c r="S39" s="51">
        <v>0</v>
      </c>
      <c r="T39" s="51">
        <v>0</v>
      </c>
      <c r="U39" s="51">
        <v>0</v>
      </c>
      <c r="V39" s="51">
        <v>197</v>
      </c>
      <c r="W39" s="51">
        <v>1</v>
      </c>
      <c r="X39" s="51">
        <v>81</v>
      </c>
      <c r="Y39" s="51" t="s">
        <v>234</v>
      </c>
      <c r="Z39" s="55"/>
      <c r="AA39" s="55"/>
      <c r="AB39" s="55"/>
      <c r="AC39" s="51">
        <v>1</v>
      </c>
    </row>
    <row r="40" spans="1:29" s="12" customFormat="1" ht="45" x14ac:dyDescent="0.25">
      <c r="A40" s="13" t="s">
        <v>146</v>
      </c>
      <c r="B40" s="18" t="s">
        <v>54</v>
      </c>
      <c r="C40" s="51" t="s">
        <v>55</v>
      </c>
      <c r="D40" s="42" t="s">
        <v>160</v>
      </c>
      <c r="E40" s="34">
        <v>6</v>
      </c>
      <c r="F40" s="43" t="s">
        <v>161</v>
      </c>
      <c r="G40" s="43" t="s">
        <v>162</v>
      </c>
      <c r="H40" s="45" t="s">
        <v>53</v>
      </c>
      <c r="I40" s="46">
        <v>7.92</v>
      </c>
      <c r="J40" s="40"/>
      <c r="K40" s="40"/>
      <c r="L40" s="42" t="s">
        <v>160</v>
      </c>
      <c r="M40" s="40"/>
      <c r="N40" s="40"/>
      <c r="O40" s="58">
        <v>2</v>
      </c>
      <c r="P40" s="59">
        <v>0</v>
      </c>
      <c r="Q40" s="59">
        <v>0</v>
      </c>
      <c r="R40" s="58">
        <v>2</v>
      </c>
      <c r="S40" s="59">
        <v>0</v>
      </c>
      <c r="T40" s="59">
        <v>0</v>
      </c>
      <c r="U40" s="26">
        <v>2</v>
      </c>
      <c r="V40" s="59">
        <v>0</v>
      </c>
      <c r="W40" s="59">
        <v>0</v>
      </c>
      <c r="X40" s="40"/>
      <c r="Y40" s="51" t="s">
        <v>100</v>
      </c>
      <c r="Z40" s="40"/>
      <c r="AA40" s="40"/>
      <c r="AB40" s="40"/>
      <c r="AC40" s="34">
        <v>0</v>
      </c>
    </row>
    <row r="41" spans="1:29" s="12" customFormat="1" ht="75" x14ac:dyDescent="0.25">
      <c r="A41" s="13" t="s">
        <v>180</v>
      </c>
      <c r="B41" s="18" t="s">
        <v>54</v>
      </c>
      <c r="C41" s="51" t="s">
        <v>55</v>
      </c>
      <c r="D41" s="42" t="s">
        <v>163</v>
      </c>
      <c r="E41" s="34">
        <v>6</v>
      </c>
      <c r="F41" s="46" t="s">
        <v>164</v>
      </c>
      <c r="G41" s="46" t="s">
        <v>165</v>
      </c>
      <c r="H41" s="45" t="s">
        <v>53</v>
      </c>
      <c r="I41" s="46">
        <v>3.45</v>
      </c>
      <c r="J41" s="40"/>
      <c r="K41" s="40"/>
      <c r="L41" s="42" t="s">
        <v>163</v>
      </c>
      <c r="M41" s="40"/>
      <c r="N41" s="40"/>
      <c r="O41" s="57">
        <v>2</v>
      </c>
      <c r="P41" s="57">
        <v>0</v>
      </c>
      <c r="Q41" s="57">
        <v>0</v>
      </c>
      <c r="R41" s="57">
        <v>1</v>
      </c>
      <c r="S41" s="57">
        <v>0</v>
      </c>
      <c r="T41" s="57">
        <v>0</v>
      </c>
      <c r="U41" s="57">
        <v>1</v>
      </c>
      <c r="V41" s="57">
        <v>0</v>
      </c>
      <c r="W41" s="57">
        <v>1</v>
      </c>
      <c r="X41" s="40"/>
      <c r="Y41" s="40"/>
      <c r="Z41" s="40"/>
      <c r="AA41" s="40"/>
      <c r="AB41" s="40"/>
      <c r="AC41" s="34">
        <v>0</v>
      </c>
    </row>
    <row r="42" spans="1:29" s="12" customFormat="1" ht="30" x14ac:dyDescent="0.25">
      <c r="A42" s="13" t="s">
        <v>181</v>
      </c>
      <c r="B42" s="18" t="s">
        <v>54</v>
      </c>
      <c r="C42" s="51" t="s">
        <v>55</v>
      </c>
      <c r="D42" s="46" t="s">
        <v>166</v>
      </c>
      <c r="E42" s="34">
        <v>35</v>
      </c>
      <c r="F42" s="46" t="s">
        <v>167</v>
      </c>
      <c r="G42" s="46" t="s">
        <v>168</v>
      </c>
      <c r="H42" s="45" t="s">
        <v>53</v>
      </c>
      <c r="I42" s="46">
        <v>73.3</v>
      </c>
      <c r="J42" s="40"/>
      <c r="K42" s="40"/>
      <c r="L42" s="46" t="s">
        <v>166</v>
      </c>
      <c r="M42" s="40"/>
      <c r="N42" s="40"/>
      <c r="O42" s="52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16">
        <v>0</v>
      </c>
      <c r="X42" s="64"/>
      <c r="Y42" s="51"/>
      <c r="Z42" s="40"/>
      <c r="AA42" s="40"/>
      <c r="AB42" s="40"/>
      <c r="AC42" s="34">
        <v>0</v>
      </c>
    </row>
    <row r="43" spans="1:29" s="12" customFormat="1" ht="45" x14ac:dyDescent="0.25">
      <c r="A43" s="13" t="s">
        <v>182</v>
      </c>
      <c r="B43" s="18" t="s">
        <v>54</v>
      </c>
      <c r="C43" s="51" t="s">
        <v>55</v>
      </c>
      <c r="D43" s="46" t="s">
        <v>169</v>
      </c>
      <c r="E43" s="34">
        <v>6</v>
      </c>
      <c r="F43" s="46" t="s">
        <v>170</v>
      </c>
      <c r="G43" s="46" t="s">
        <v>171</v>
      </c>
      <c r="H43" s="45" t="s">
        <v>53</v>
      </c>
      <c r="I43" s="45">
        <v>1.65</v>
      </c>
      <c r="J43" s="40"/>
      <c r="K43" s="40"/>
      <c r="L43" s="46" t="s">
        <v>169</v>
      </c>
      <c r="M43" s="40"/>
      <c r="N43" s="40"/>
      <c r="O43" s="52">
        <v>1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16">
        <v>1</v>
      </c>
      <c r="X43" s="40"/>
      <c r="Y43" s="51" t="s">
        <v>100</v>
      </c>
      <c r="Z43" s="40"/>
      <c r="AA43" s="40"/>
      <c r="AB43" s="40"/>
      <c r="AC43" s="34">
        <v>0</v>
      </c>
    </row>
    <row r="44" spans="1:29" s="12" customFormat="1" ht="45" x14ac:dyDescent="0.25">
      <c r="A44" s="13" t="s">
        <v>183</v>
      </c>
      <c r="B44" s="18" t="s">
        <v>54</v>
      </c>
      <c r="C44" s="51" t="s">
        <v>55</v>
      </c>
      <c r="D44" s="46" t="s">
        <v>172</v>
      </c>
      <c r="E44" s="34">
        <v>6</v>
      </c>
      <c r="F44" s="46" t="s">
        <v>173</v>
      </c>
      <c r="G44" s="46" t="s">
        <v>174</v>
      </c>
      <c r="H44" s="45" t="s">
        <v>53</v>
      </c>
      <c r="I44" s="45">
        <v>0.72</v>
      </c>
      <c r="J44" s="40"/>
      <c r="K44" s="40"/>
      <c r="L44" s="46" t="s">
        <v>172</v>
      </c>
      <c r="M44" s="40"/>
      <c r="N44" s="40"/>
      <c r="O44" s="52">
        <v>1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16">
        <v>1</v>
      </c>
      <c r="X44" s="40"/>
      <c r="Y44" s="51" t="s">
        <v>100</v>
      </c>
      <c r="Z44" s="40"/>
      <c r="AA44" s="40"/>
      <c r="AB44" s="40"/>
      <c r="AC44" s="34">
        <v>0</v>
      </c>
    </row>
    <row r="45" spans="1:29" s="12" customFormat="1" ht="45" x14ac:dyDescent="0.25">
      <c r="A45" s="13" t="s">
        <v>184</v>
      </c>
      <c r="B45" s="18" t="s">
        <v>54</v>
      </c>
      <c r="C45" s="51" t="s">
        <v>55</v>
      </c>
      <c r="D45" s="46" t="s">
        <v>169</v>
      </c>
      <c r="E45" s="34">
        <v>6</v>
      </c>
      <c r="F45" s="46" t="s">
        <v>175</v>
      </c>
      <c r="G45" s="46" t="s">
        <v>176</v>
      </c>
      <c r="H45" s="45" t="s">
        <v>53</v>
      </c>
      <c r="I45" s="45">
        <v>0.75</v>
      </c>
      <c r="J45" s="40"/>
      <c r="K45" s="40"/>
      <c r="L45" s="46" t="s">
        <v>169</v>
      </c>
      <c r="M45" s="40"/>
      <c r="N45" s="40"/>
      <c r="O45" s="52">
        <v>1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16">
        <v>1</v>
      </c>
      <c r="X45" s="40"/>
      <c r="Y45" s="51" t="s">
        <v>100</v>
      </c>
      <c r="Z45" s="40"/>
      <c r="AA45" s="40"/>
      <c r="AB45" s="40"/>
      <c r="AC45" s="34">
        <v>0</v>
      </c>
    </row>
    <row r="46" spans="1:29" s="12" customFormat="1" ht="33" customHeight="1" x14ac:dyDescent="0.25">
      <c r="A46" s="13" t="s">
        <v>185</v>
      </c>
      <c r="B46" s="18" t="s">
        <v>54</v>
      </c>
      <c r="C46" s="51" t="s">
        <v>55</v>
      </c>
      <c r="D46" s="46" t="s">
        <v>177</v>
      </c>
      <c r="E46" s="34">
        <v>35</v>
      </c>
      <c r="F46" s="46" t="s">
        <v>178</v>
      </c>
      <c r="G46" s="46" t="s">
        <v>179</v>
      </c>
      <c r="H46" s="45" t="s">
        <v>53</v>
      </c>
      <c r="I46" s="45">
        <v>5.6</v>
      </c>
      <c r="J46" s="40"/>
      <c r="K46" s="40"/>
      <c r="L46" s="46" t="s">
        <v>177</v>
      </c>
      <c r="M46" s="40"/>
      <c r="N46" s="40"/>
      <c r="O46" s="65">
        <v>6</v>
      </c>
      <c r="P46" s="44">
        <v>0</v>
      </c>
      <c r="Q46" s="44">
        <v>0</v>
      </c>
      <c r="R46" s="65">
        <v>4</v>
      </c>
      <c r="S46" s="44">
        <v>0</v>
      </c>
      <c r="T46" s="44">
        <v>0</v>
      </c>
      <c r="U46" s="65">
        <v>4</v>
      </c>
      <c r="V46" s="44">
        <v>0</v>
      </c>
      <c r="W46" s="52">
        <v>2</v>
      </c>
      <c r="X46" s="16"/>
      <c r="Y46" s="52" t="s">
        <v>70</v>
      </c>
      <c r="Z46" s="40"/>
      <c r="AA46" s="40"/>
      <c r="AB46" s="40"/>
      <c r="AC46" s="34">
        <v>0</v>
      </c>
    </row>
    <row r="47" spans="1:29" s="12" customFormat="1" ht="36.75" customHeight="1" x14ac:dyDescent="0.25">
      <c r="A47" s="13" t="s">
        <v>195</v>
      </c>
      <c r="B47" s="18" t="s">
        <v>54</v>
      </c>
      <c r="C47" s="51" t="s">
        <v>236</v>
      </c>
      <c r="D47" s="42" t="s">
        <v>186</v>
      </c>
      <c r="E47" s="34">
        <v>6</v>
      </c>
      <c r="F47" s="43" t="s">
        <v>187</v>
      </c>
      <c r="G47" s="43" t="s">
        <v>188</v>
      </c>
      <c r="H47" s="45" t="s">
        <v>53</v>
      </c>
      <c r="I47" s="45">
        <v>1.23</v>
      </c>
      <c r="J47" s="40"/>
      <c r="K47" s="40"/>
      <c r="L47" s="42" t="s">
        <v>186</v>
      </c>
      <c r="M47" s="40"/>
      <c r="N47" s="40"/>
      <c r="O47" s="16">
        <v>17</v>
      </c>
      <c r="P47" s="51">
        <v>0</v>
      </c>
      <c r="Q47" s="51">
        <v>0</v>
      </c>
      <c r="R47" s="16">
        <v>11</v>
      </c>
      <c r="S47" s="51">
        <v>0</v>
      </c>
      <c r="T47" s="51">
        <v>0</v>
      </c>
      <c r="U47" s="16">
        <v>11</v>
      </c>
      <c r="V47" s="51">
        <v>0</v>
      </c>
      <c r="W47" s="16">
        <v>6</v>
      </c>
      <c r="X47" s="16"/>
      <c r="Y47" s="52" t="s">
        <v>70</v>
      </c>
      <c r="Z47" s="40"/>
      <c r="AA47" s="40"/>
      <c r="AB47" s="40"/>
      <c r="AC47" s="34">
        <v>0</v>
      </c>
    </row>
    <row r="48" spans="1:29" s="12" customFormat="1" ht="45" x14ac:dyDescent="0.25">
      <c r="A48" s="13" t="s">
        <v>196</v>
      </c>
      <c r="B48" s="18" t="s">
        <v>54</v>
      </c>
      <c r="C48" s="51" t="s">
        <v>55</v>
      </c>
      <c r="D48" s="46" t="s">
        <v>169</v>
      </c>
      <c r="E48" s="34">
        <v>6</v>
      </c>
      <c r="F48" s="47" t="s">
        <v>189</v>
      </c>
      <c r="G48" s="47" t="s">
        <v>190</v>
      </c>
      <c r="H48" s="45" t="s">
        <v>53</v>
      </c>
      <c r="I48" s="45">
        <v>3.42</v>
      </c>
      <c r="J48" s="40"/>
      <c r="K48" s="40"/>
      <c r="L48" s="46" t="s">
        <v>169</v>
      </c>
      <c r="M48" s="40"/>
      <c r="N48" s="40"/>
      <c r="O48" s="52">
        <v>1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16">
        <v>1</v>
      </c>
      <c r="X48" s="40"/>
      <c r="Y48" s="51" t="s">
        <v>100</v>
      </c>
      <c r="Z48" s="40"/>
      <c r="AA48" s="40"/>
      <c r="AB48" s="40"/>
      <c r="AC48" s="34">
        <v>0</v>
      </c>
    </row>
    <row r="49" spans="1:29" s="12" customFormat="1" ht="45" x14ac:dyDescent="0.25">
      <c r="A49" s="13" t="s">
        <v>197</v>
      </c>
      <c r="B49" s="18" t="s">
        <v>54</v>
      </c>
      <c r="C49" s="51" t="s">
        <v>55</v>
      </c>
      <c r="D49" s="46" t="s">
        <v>72</v>
      </c>
      <c r="E49" s="34">
        <v>10</v>
      </c>
      <c r="F49" s="48" t="s">
        <v>191</v>
      </c>
      <c r="G49" s="48" t="s">
        <v>192</v>
      </c>
      <c r="H49" s="45" t="s">
        <v>77</v>
      </c>
      <c r="I49" s="49">
        <f>(11-23)*-1+((35-35)/60)</f>
        <v>12</v>
      </c>
      <c r="J49" s="40"/>
      <c r="K49" s="40"/>
      <c r="L49" s="21" t="s">
        <v>237</v>
      </c>
      <c r="M49" s="40"/>
      <c r="N49" s="40"/>
      <c r="O49" s="51">
        <f t="shared" ref="O49" si="3">SUM(P49:R49)+W49</f>
        <v>18</v>
      </c>
      <c r="P49" s="51">
        <v>0</v>
      </c>
      <c r="Q49" s="51">
        <v>0</v>
      </c>
      <c r="R49" s="51">
        <v>16</v>
      </c>
      <c r="S49" s="51">
        <v>0</v>
      </c>
      <c r="T49" s="51">
        <v>0</v>
      </c>
      <c r="U49" s="51">
        <v>15</v>
      </c>
      <c r="V49" s="51">
        <v>1</v>
      </c>
      <c r="W49" s="51">
        <v>2</v>
      </c>
      <c r="X49" s="21">
        <v>6960</v>
      </c>
      <c r="Y49" s="21" t="s">
        <v>100</v>
      </c>
      <c r="Z49" s="40"/>
      <c r="AA49" s="40"/>
      <c r="AB49" s="40"/>
      <c r="AC49" s="51">
        <v>1</v>
      </c>
    </row>
    <row r="50" spans="1:29" s="12" customFormat="1" ht="45" x14ac:dyDescent="0.25">
      <c r="A50" s="13" t="s">
        <v>198</v>
      </c>
      <c r="B50" s="18" t="s">
        <v>54</v>
      </c>
      <c r="C50" s="51" t="s">
        <v>55</v>
      </c>
      <c r="D50" s="46" t="s">
        <v>72</v>
      </c>
      <c r="E50" s="34">
        <v>10</v>
      </c>
      <c r="F50" s="48" t="s">
        <v>193</v>
      </c>
      <c r="G50" s="48" t="s">
        <v>194</v>
      </c>
      <c r="H50" s="45" t="s">
        <v>53</v>
      </c>
      <c r="I50" s="49">
        <f>(10-8)+((30-40)/60)</f>
        <v>1.8333333333333333</v>
      </c>
      <c r="J50" s="40"/>
      <c r="K50" s="40"/>
      <c r="L50" s="21" t="s">
        <v>237</v>
      </c>
      <c r="M50" s="40"/>
      <c r="N50" s="40"/>
      <c r="O50" s="51">
        <f t="shared" ref="O50" si="4">SUM(P50:R50)+W50</f>
        <v>18</v>
      </c>
      <c r="P50" s="51">
        <v>0</v>
      </c>
      <c r="Q50" s="51">
        <v>0</v>
      </c>
      <c r="R50" s="51">
        <v>16</v>
      </c>
      <c r="S50" s="51">
        <v>0</v>
      </c>
      <c r="T50" s="51">
        <v>0</v>
      </c>
      <c r="U50" s="51">
        <v>15</v>
      </c>
      <c r="V50" s="51">
        <v>1</v>
      </c>
      <c r="W50" s="51">
        <v>2</v>
      </c>
      <c r="X50" s="21"/>
      <c r="Y50" s="21" t="s">
        <v>100</v>
      </c>
      <c r="Z50" s="40"/>
      <c r="AA50" s="40"/>
      <c r="AB50" s="40"/>
      <c r="AC50" s="34">
        <v>0</v>
      </c>
    </row>
    <row r="51" spans="1:29" s="12" customFormat="1" ht="30" x14ac:dyDescent="0.25">
      <c r="A51" s="13" t="s">
        <v>216</v>
      </c>
      <c r="B51" s="18" t="s">
        <v>54</v>
      </c>
      <c r="C51" s="51" t="s">
        <v>236</v>
      </c>
      <c r="D51" s="42" t="s">
        <v>186</v>
      </c>
      <c r="E51" s="34">
        <v>6</v>
      </c>
      <c r="F51" s="43" t="s">
        <v>199</v>
      </c>
      <c r="G51" s="43" t="s">
        <v>200</v>
      </c>
      <c r="H51" s="45" t="s">
        <v>53</v>
      </c>
      <c r="I51" s="45">
        <v>0.67</v>
      </c>
      <c r="J51" s="40"/>
      <c r="K51" s="40"/>
      <c r="L51" s="42" t="s">
        <v>186</v>
      </c>
      <c r="M51" s="40"/>
      <c r="N51" s="40"/>
      <c r="O51" s="16">
        <v>17</v>
      </c>
      <c r="P51" s="51">
        <v>0</v>
      </c>
      <c r="Q51" s="51">
        <v>0</v>
      </c>
      <c r="R51" s="16">
        <v>11</v>
      </c>
      <c r="S51" s="51">
        <v>0</v>
      </c>
      <c r="T51" s="51">
        <v>0</v>
      </c>
      <c r="U51" s="16">
        <v>11</v>
      </c>
      <c r="V51" s="51">
        <v>0</v>
      </c>
      <c r="W51" s="16">
        <v>6</v>
      </c>
      <c r="X51" s="16">
        <v>218</v>
      </c>
      <c r="Y51" s="52" t="s">
        <v>70</v>
      </c>
      <c r="Z51" s="40"/>
      <c r="AA51" s="40"/>
      <c r="AB51" s="40"/>
      <c r="AC51" s="34">
        <v>0</v>
      </c>
    </row>
    <row r="52" spans="1:29" s="12" customFormat="1" ht="30" x14ac:dyDescent="0.25">
      <c r="A52" s="13" t="s">
        <v>217</v>
      </c>
      <c r="B52" s="18" t="s">
        <v>54</v>
      </c>
      <c r="C52" s="51" t="s">
        <v>235</v>
      </c>
      <c r="D52" s="42" t="s">
        <v>201</v>
      </c>
      <c r="E52" s="34">
        <v>6</v>
      </c>
      <c r="F52" s="43" t="s">
        <v>202</v>
      </c>
      <c r="G52" s="43" t="s">
        <v>203</v>
      </c>
      <c r="H52" s="45" t="s">
        <v>77</v>
      </c>
      <c r="I52" s="45">
        <v>21.83</v>
      </c>
      <c r="J52" s="40"/>
      <c r="K52" s="40"/>
      <c r="L52" s="42" t="s">
        <v>201</v>
      </c>
      <c r="M52" s="40"/>
      <c r="N52" s="40"/>
      <c r="O52" s="51">
        <v>19</v>
      </c>
      <c r="P52" s="51">
        <v>0</v>
      </c>
      <c r="Q52" s="51">
        <v>0</v>
      </c>
      <c r="R52" s="51">
        <v>19</v>
      </c>
      <c r="S52" s="51">
        <v>0</v>
      </c>
      <c r="T52" s="51">
        <v>0</v>
      </c>
      <c r="U52" s="51">
        <v>0</v>
      </c>
      <c r="V52" s="51">
        <v>19</v>
      </c>
      <c r="W52" s="59">
        <v>0</v>
      </c>
      <c r="X52" s="40"/>
      <c r="Y52" s="40"/>
      <c r="Z52" s="40"/>
      <c r="AA52" s="40"/>
      <c r="AB52" s="40"/>
      <c r="AC52" s="51">
        <v>1</v>
      </c>
    </row>
    <row r="53" spans="1:29" s="12" customFormat="1" ht="30" x14ac:dyDescent="0.25">
      <c r="A53" s="13" t="s">
        <v>218</v>
      </c>
      <c r="B53" s="18" t="s">
        <v>54</v>
      </c>
      <c r="C53" s="51" t="s">
        <v>55</v>
      </c>
      <c r="D53" s="38" t="s">
        <v>204</v>
      </c>
      <c r="E53" s="34">
        <v>10</v>
      </c>
      <c r="F53" s="43" t="s">
        <v>205</v>
      </c>
      <c r="G53" s="43" t="s">
        <v>206</v>
      </c>
      <c r="H53" s="45" t="s">
        <v>53</v>
      </c>
      <c r="I53" s="45">
        <v>0.77</v>
      </c>
      <c r="J53" s="40"/>
      <c r="K53" s="40"/>
      <c r="L53" s="38" t="s">
        <v>204</v>
      </c>
      <c r="M53" s="40"/>
      <c r="N53" s="40"/>
      <c r="O53" s="51">
        <v>198</v>
      </c>
      <c r="P53" s="51">
        <v>0</v>
      </c>
      <c r="Q53" s="51">
        <v>0</v>
      </c>
      <c r="R53" s="51">
        <v>197</v>
      </c>
      <c r="S53" s="51">
        <v>0</v>
      </c>
      <c r="T53" s="51">
        <v>0</v>
      </c>
      <c r="U53" s="51">
        <v>0</v>
      </c>
      <c r="V53" s="51">
        <v>197</v>
      </c>
      <c r="W53" s="51">
        <v>1</v>
      </c>
      <c r="X53" s="51"/>
      <c r="Y53" s="51" t="s">
        <v>234</v>
      </c>
      <c r="Z53" s="40"/>
      <c r="AA53" s="40"/>
      <c r="AB53" s="40"/>
      <c r="AC53" s="34">
        <v>0</v>
      </c>
    </row>
    <row r="54" spans="1:29" s="12" customFormat="1" ht="30" x14ac:dyDescent="0.25">
      <c r="A54" s="13" t="s">
        <v>219</v>
      </c>
      <c r="B54" s="18" t="s">
        <v>54</v>
      </c>
      <c r="C54" s="51" t="s">
        <v>55</v>
      </c>
      <c r="D54" s="38" t="s">
        <v>204</v>
      </c>
      <c r="E54" s="34">
        <v>10</v>
      </c>
      <c r="F54" s="43" t="s">
        <v>207</v>
      </c>
      <c r="G54" s="43" t="s">
        <v>208</v>
      </c>
      <c r="H54" s="45" t="s">
        <v>53</v>
      </c>
      <c r="I54" s="45">
        <v>3.38</v>
      </c>
      <c r="J54" s="40"/>
      <c r="K54" s="40"/>
      <c r="L54" s="38" t="s">
        <v>204</v>
      </c>
      <c r="M54" s="40"/>
      <c r="N54" s="40"/>
      <c r="O54" s="51">
        <v>198</v>
      </c>
      <c r="P54" s="51">
        <v>0</v>
      </c>
      <c r="Q54" s="51">
        <v>0</v>
      </c>
      <c r="R54" s="51">
        <v>197</v>
      </c>
      <c r="S54" s="51">
        <v>0</v>
      </c>
      <c r="T54" s="51">
        <v>0</v>
      </c>
      <c r="U54" s="51">
        <v>0</v>
      </c>
      <c r="V54" s="51">
        <v>197</v>
      </c>
      <c r="W54" s="51">
        <v>1</v>
      </c>
      <c r="X54" s="51"/>
      <c r="Y54" s="51" t="s">
        <v>234</v>
      </c>
      <c r="Z54" s="40"/>
      <c r="AA54" s="40"/>
      <c r="AB54" s="40"/>
      <c r="AC54" s="34">
        <v>0</v>
      </c>
    </row>
    <row r="55" spans="1:29" s="12" customFormat="1" ht="30" x14ac:dyDescent="0.25">
      <c r="A55" s="13" t="s">
        <v>220</v>
      </c>
      <c r="B55" s="18" t="s">
        <v>54</v>
      </c>
      <c r="C55" s="51" t="s">
        <v>55</v>
      </c>
      <c r="D55" s="38" t="s">
        <v>204</v>
      </c>
      <c r="E55" s="34">
        <v>10</v>
      </c>
      <c r="F55" s="43" t="s">
        <v>209</v>
      </c>
      <c r="G55" s="43" t="s">
        <v>210</v>
      </c>
      <c r="H55" s="45" t="s">
        <v>53</v>
      </c>
      <c r="I55" s="45">
        <v>4.17</v>
      </c>
      <c r="J55" s="40"/>
      <c r="K55" s="40"/>
      <c r="L55" s="38" t="s">
        <v>204</v>
      </c>
      <c r="M55" s="40"/>
      <c r="N55" s="40"/>
      <c r="O55" s="51">
        <v>198</v>
      </c>
      <c r="P55" s="51">
        <v>0</v>
      </c>
      <c r="Q55" s="51">
        <v>0</v>
      </c>
      <c r="R55" s="51">
        <v>197</v>
      </c>
      <c r="S55" s="51">
        <v>0</v>
      </c>
      <c r="T55" s="51">
        <v>0</v>
      </c>
      <c r="U55" s="51">
        <v>0</v>
      </c>
      <c r="V55" s="51">
        <v>197</v>
      </c>
      <c r="W55" s="51">
        <v>1</v>
      </c>
      <c r="X55" s="51"/>
      <c r="Y55" s="51" t="s">
        <v>234</v>
      </c>
      <c r="Z55" s="40"/>
      <c r="AA55" s="40"/>
      <c r="AB55" s="40"/>
      <c r="AC55" s="34">
        <v>0</v>
      </c>
    </row>
    <row r="56" spans="1:29" s="12" customFormat="1" ht="30" x14ac:dyDescent="0.25">
      <c r="A56" s="13" t="s">
        <v>221</v>
      </c>
      <c r="B56" s="18" t="s">
        <v>54</v>
      </c>
      <c r="C56" s="51" t="s">
        <v>55</v>
      </c>
      <c r="D56" s="38" t="s">
        <v>204</v>
      </c>
      <c r="E56" s="34">
        <v>10</v>
      </c>
      <c r="F56" s="43" t="s">
        <v>211</v>
      </c>
      <c r="G56" s="43" t="s">
        <v>212</v>
      </c>
      <c r="H56" s="45" t="s">
        <v>53</v>
      </c>
      <c r="I56" s="45">
        <v>1.18</v>
      </c>
      <c r="J56" s="40"/>
      <c r="K56" s="40"/>
      <c r="L56" s="38" t="s">
        <v>204</v>
      </c>
      <c r="M56" s="40"/>
      <c r="N56" s="40"/>
      <c r="O56" s="51">
        <v>198</v>
      </c>
      <c r="P56" s="51">
        <v>0</v>
      </c>
      <c r="Q56" s="51">
        <v>0</v>
      </c>
      <c r="R56" s="51">
        <v>197</v>
      </c>
      <c r="S56" s="51">
        <v>0</v>
      </c>
      <c r="T56" s="51">
        <v>0</v>
      </c>
      <c r="U56" s="51">
        <v>0</v>
      </c>
      <c r="V56" s="27">
        <v>197</v>
      </c>
      <c r="W56" s="27">
        <v>1</v>
      </c>
      <c r="X56" s="27"/>
      <c r="Y56" s="27" t="s">
        <v>234</v>
      </c>
      <c r="Z56" s="40"/>
      <c r="AA56" s="40"/>
      <c r="AB56" s="40"/>
      <c r="AC56" s="34">
        <v>0</v>
      </c>
    </row>
    <row r="57" spans="1:29" s="12" customFormat="1" ht="45" x14ac:dyDescent="0.25">
      <c r="A57" s="13" t="s">
        <v>222</v>
      </c>
      <c r="B57" s="18" t="s">
        <v>54</v>
      </c>
      <c r="C57" s="51" t="s">
        <v>235</v>
      </c>
      <c r="D57" s="50" t="s">
        <v>213</v>
      </c>
      <c r="E57" s="34">
        <v>6</v>
      </c>
      <c r="F57" s="43" t="s">
        <v>214</v>
      </c>
      <c r="G57" s="43" t="s">
        <v>215</v>
      </c>
      <c r="H57" s="45" t="s">
        <v>77</v>
      </c>
      <c r="I57" s="45">
        <v>3</v>
      </c>
      <c r="J57" s="40"/>
      <c r="K57" s="40"/>
      <c r="L57" s="50" t="s">
        <v>213</v>
      </c>
      <c r="M57" s="40"/>
      <c r="N57" s="53"/>
      <c r="O57" s="51">
        <v>114</v>
      </c>
      <c r="P57" s="51">
        <v>0</v>
      </c>
      <c r="Q57" s="51">
        <v>0</v>
      </c>
      <c r="R57" s="51">
        <v>114</v>
      </c>
      <c r="S57" s="51">
        <v>0</v>
      </c>
      <c r="T57" s="51">
        <v>0</v>
      </c>
      <c r="U57" s="51">
        <v>0</v>
      </c>
      <c r="V57" s="51">
        <v>114</v>
      </c>
      <c r="W57" s="51">
        <v>1</v>
      </c>
      <c r="X57" s="51">
        <v>233</v>
      </c>
      <c r="Y57" s="51" t="s">
        <v>100</v>
      </c>
      <c r="Z57" s="54"/>
      <c r="AA57" s="40"/>
      <c r="AB57" s="40"/>
      <c r="AC57" s="51">
        <v>1</v>
      </c>
    </row>
    <row r="58" spans="1:29" s="12" customFormat="1" ht="45" x14ac:dyDescent="0.25">
      <c r="A58" s="13" t="s">
        <v>223</v>
      </c>
      <c r="B58" s="18" t="s">
        <v>54</v>
      </c>
      <c r="C58" s="51" t="s">
        <v>55</v>
      </c>
      <c r="D58" s="46" t="s">
        <v>224</v>
      </c>
      <c r="E58" s="34">
        <v>6</v>
      </c>
      <c r="F58" s="46" t="s">
        <v>225</v>
      </c>
      <c r="G58" s="46" t="s">
        <v>226</v>
      </c>
      <c r="H58" s="45" t="s">
        <v>53</v>
      </c>
      <c r="I58" s="45">
        <v>11.58</v>
      </c>
      <c r="J58" s="40"/>
      <c r="K58" s="40"/>
      <c r="L58" s="46" t="s">
        <v>224</v>
      </c>
      <c r="M58" s="40"/>
      <c r="N58" s="40"/>
      <c r="O58" s="52">
        <v>1</v>
      </c>
      <c r="P58" s="44">
        <v>0</v>
      </c>
      <c r="Q58" s="44">
        <v>0</v>
      </c>
      <c r="R58" s="52">
        <v>1</v>
      </c>
      <c r="S58" s="44">
        <v>0</v>
      </c>
      <c r="T58" s="44">
        <v>0</v>
      </c>
      <c r="U58" s="16">
        <v>1</v>
      </c>
      <c r="V58" s="59">
        <v>0</v>
      </c>
      <c r="W58" s="59">
        <v>0</v>
      </c>
      <c r="X58" s="40"/>
      <c r="Y58" s="40"/>
      <c r="Z58" s="40"/>
      <c r="AA58" s="40"/>
      <c r="AB58" s="40"/>
      <c r="AC58" s="34">
        <v>0</v>
      </c>
    </row>
    <row r="59" spans="1:29" s="12" customFormat="1" ht="30" x14ac:dyDescent="0.25">
      <c r="A59" s="13" t="s">
        <v>228</v>
      </c>
      <c r="B59" s="18" t="s">
        <v>54</v>
      </c>
      <c r="C59" s="51" t="s">
        <v>55</v>
      </c>
      <c r="D59" s="46" t="s">
        <v>227</v>
      </c>
      <c r="E59" s="34">
        <v>6</v>
      </c>
      <c r="F59" s="46" t="s">
        <v>225</v>
      </c>
      <c r="G59" s="46" t="s">
        <v>226</v>
      </c>
      <c r="H59" s="45" t="s">
        <v>53</v>
      </c>
      <c r="I59" s="45">
        <v>11.58</v>
      </c>
      <c r="J59" s="40"/>
      <c r="K59" s="40"/>
      <c r="L59" s="46" t="s">
        <v>227</v>
      </c>
      <c r="M59" s="40"/>
      <c r="N59" s="40"/>
      <c r="O59" s="52">
        <v>1</v>
      </c>
      <c r="P59" s="44">
        <v>0</v>
      </c>
      <c r="Q59" s="44">
        <v>0</v>
      </c>
      <c r="R59" s="52">
        <v>1</v>
      </c>
      <c r="S59" s="44">
        <v>0</v>
      </c>
      <c r="T59" s="44">
        <v>0</v>
      </c>
      <c r="U59" s="16">
        <v>1</v>
      </c>
      <c r="V59" s="59">
        <v>0</v>
      </c>
      <c r="W59" s="59">
        <v>0</v>
      </c>
      <c r="X59" s="40"/>
      <c r="Y59" s="40"/>
      <c r="Z59" s="40"/>
      <c r="AA59" s="40"/>
      <c r="AB59" s="40"/>
      <c r="AC59" s="34">
        <v>0</v>
      </c>
    </row>
    <row r="60" spans="1:29" s="12" customFormat="1" ht="30" x14ac:dyDescent="0.25">
      <c r="A60" s="13" t="s">
        <v>229</v>
      </c>
      <c r="B60" s="18" t="s">
        <v>54</v>
      </c>
      <c r="C60" s="51" t="s">
        <v>55</v>
      </c>
      <c r="D60" s="18" t="s">
        <v>157</v>
      </c>
      <c r="E60" s="34">
        <v>10</v>
      </c>
      <c r="F60" s="43" t="s">
        <v>230</v>
      </c>
      <c r="G60" s="43" t="s">
        <v>231</v>
      </c>
      <c r="H60" s="45" t="s">
        <v>53</v>
      </c>
      <c r="I60" s="46">
        <v>13.1</v>
      </c>
      <c r="J60" s="40"/>
      <c r="K60" s="40"/>
      <c r="L60" s="41" t="s">
        <v>157</v>
      </c>
      <c r="M60" s="40"/>
      <c r="N60" s="40"/>
      <c r="O60" s="51">
        <v>198</v>
      </c>
      <c r="P60" s="51">
        <v>0</v>
      </c>
      <c r="Q60" s="51">
        <v>0</v>
      </c>
      <c r="R60" s="51">
        <v>197</v>
      </c>
      <c r="S60" s="51">
        <v>0</v>
      </c>
      <c r="T60" s="51">
        <v>0</v>
      </c>
      <c r="U60" s="51">
        <v>0</v>
      </c>
      <c r="V60" s="51">
        <v>197</v>
      </c>
      <c r="W60" s="51">
        <v>1</v>
      </c>
      <c r="X60" s="51"/>
      <c r="Y60" s="51" t="s">
        <v>234</v>
      </c>
      <c r="Z60" s="40"/>
      <c r="AA60" s="40"/>
      <c r="AB60" s="40"/>
      <c r="AC60" s="34">
        <v>0</v>
      </c>
    </row>
    <row r="61" spans="1:29" s="12" customFormat="1" x14ac:dyDescent="0.25"/>
    <row r="62" spans="1:29" s="12" customFormat="1" x14ac:dyDescent="0.25"/>
    <row r="63" spans="1:29" s="12" customFormat="1" x14ac:dyDescent="0.25"/>
    <row r="64" spans="1:29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  <row r="979" s="12" customFormat="1" x14ac:dyDescent="0.25"/>
    <row r="980" s="12" customFormat="1" x14ac:dyDescent="0.25"/>
    <row r="981" s="12" customFormat="1" x14ac:dyDescent="0.25"/>
    <row r="982" s="12" customFormat="1" x14ac:dyDescent="0.25"/>
    <row r="983" s="12" customFormat="1" x14ac:dyDescent="0.25"/>
    <row r="984" s="12" customFormat="1" x14ac:dyDescent="0.25"/>
    <row r="985" s="12" customFormat="1" x14ac:dyDescent="0.25"/>
  </sheetData>
  <sheetProtection formatCells="0" formatColumns="0" formatRows="0" insertColumns="0" insertRows="0" insertHyperlinks="0" deleteColumns="0" deleteRows="0" sort="0" autoFilter="0" pivotTables="0"/>
  <mergeCells count="40">
    <mergeCell ref="AC6:AC9"/>
    <mergeCell ref="A7:A9"/>
    <mergeCell ref="B7:B9"/>
    <mergeCell ref="C7:C9"/>
    <mergeCell ref="D7:D9"/>
    <mergeCell ref="E7:E9"/>
    <mergeCell ref="Z8:Z9"/>
    <mergeCell ref="AA8:AA9"/>
    <mergeCell ref="AB8:AB9"/>
    <mergeCell ref="X7:X9"/>
    <mergeCell ref="J6:J9"/>
    <mergeCell ref="K6:K9"/>
    <mergeCell ref="N7:N9"/>
    <mergeCell ref="O7:W7"/>
    <mergeCell ref="O8:O9"/>
    <mergeCell ref="P8:R8"/>
    <mergeCell ref="A1:Q1"/>
    <mergeCell ref="A6:I6"/>
    <mergeCell ref="L6:X6"/>
    <mergeCell ref="Y6:Y9"/>
    <mergeCell ref="Z6:AB7"/>
    <mergeCell ref="A4:V4"/>
    <mergeCell ref="S8:V8"/>
    <mergeCell ref="W8:W9"/>
    <mergeCell ref="F7:F9"/>
    <mergeCell ref="G7:G9"/>
    <mergeCell ref="H7:H9"/>
    <mergeCell ref="I7:I9"/>
    <mergeCell ref="L7:L9"/>
    <mergeCell ref="M7:M9"/>
    <mergeCell ref="A3:V3"/>
    <mergeCell ref="F27:F29"/>
    <mergeCell ref="G27:G29"/>
    <mergeCell ref="I27:I29"/>
    <mergeCell ref="F22:F24"/>
    <mergeCell ref="G22:G24"/>
    <mergeCell ref="I22:I24"/>
    <mergeCell ref="F25:F26"/>
    <mergeCell ref="G25:G26"/>
    <mergeCell ref="I25:I26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39</v>
      </c>
    </row>
    <row r="3" spans="2:2" x14ac:dyDescent="0.25">
      <c r="B3" t="s">
        <v>40</v>
      </c>
    </row>
    <row r="4" spans="2:2" x14ac:dyDescent="0.25">
      <c r="B4" t="s">
        <v>41</v>
      </c>
    </row>
    <row r="5" spans="2:2" x14ac:dyDescent="0.25">
      <c r="B5" t="s">
        <v>42</v>
      </c>
    </row>
    <row r="6" spans="2:2" x14ac:dyDescent="0.25">
      <c r="B6" t="s">
        <v>43</v>
      </c>
    </row>
    <row r="7" spans="2:2" x14ac:dyDescent="0.25">
      <c r="B7" t="s">
        <v>44</v>
      </c>
    </row>
    <row r="8" spans="2:2" x14ac:dyDescent="0.25">
      <c r="B8" t="s">
        <v>1</v>
      </c>
    </row>
    <row r="9" spans="2:2" x14ac:dyDescent="0.25">
      <c r="B9" t="s">
        <v>45</v>
      </c>
    </row>
    <row r="10" spans="2:2" x14ac:dyDescent="0.25">
      <c r="B10" t="s">
        <v>46</v>
      </c>
    </row>
    <row r="11" spans="2:2" x14ac:dyDescent="0.25">
      <c r="B11" t="s">
        <v>47</v>
      </c>
    </row>
    <row r="12" spans="2:2" x14ac:dyDescent="0.25">
      <c r="B12" t="s">
        <v>48</v>
      </c>
    </row>
    <row r="13" spans="2:2" x14ac:dyDescent="0.25">
      <c r="B13" t="s">
        <v>49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2018-07-13T08:09:58Z</dcterms:modified>
  <cp:category/>
</cp:coreProperties>
</file>